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456"/>
  </bookViews>
  <sheets>
    <sheet name="交付申請額計算表" sheetId="12" r:id="rId1"/>
  </sheets>
  <definedNames>
    <definedName name="_xlnm.Print_Area" localSheetId="0">交付申請額計算表!$A$1:$M$85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<sst xmlns="http://schemas.openxmlformats.org/spreadsheetml/2006/main" xmlns:r="http://schemas.openxmlformats.org/officeDocument/2006/relationships" count="81" uniqueCount="81">
  <si>
    <t>床の断熱化</t>
    <rPh sb="0" eb="1">
      <t>ユカ</t>
    </rPh>
    <rPh sb="2" eb="5">
      <t>ダンネツカ</t>
    </rPh>
    <phoneticPr fontId="2"/>
  </si>
  <si>
    <t>補助対象経費</t>
    <rPh sb="0" eb="6">
      <t>ホジョタイショウケイヒ</t>
    </rPh>
    <phoneticPr fontId="2"/>
  </si>
  <si>
    <t>全事業費</t>
  </si>
  <si>
    <t>内窓設置</t>
    <rPh sb="0" eb="4">
      <t>ウチマドセッチ</t>
    </rPh>
    <phoneticPr fontId="2"/>
  </si>
  <si>
    <t>省エネ診断</t>
  </si>
  <si>
    <t>開戸：1.0㎡≦面積＜1.8㎡</t>
    <rPh sb="0" eb="1">
      <t>ヒラ</t>
    </rPh>
    <rPh sb="1" eb="2">
      <t>ト</t>
    </rPh>
    <phoneticPr fontId="2"/>
  </si>
  <si>
    <t>省エネ化のための計画の策定</t>
  </si>
  <si>
    <t>数量</t>
    <rPh sb="0" eb="2">
      <t>スウリョウ</t>
    </rPh>
    <phoneticPr fontId="2"/>
  </si>
  <si>
    <t>円</t>
    <rPh sb="0" eb="1">
      <t>エン</t>
    </rPh>
    <phoneticPr fontId="2"/>
  </si>
  <si>
    <t>モデル工事費</t>
    <rPh sb="3" eb="6">
      <t>コウジヒ</t>
    </rPh>
    <phoneticPr fontId="2"/>
  </si>
  <si>
    <t>箇所</t>
    <rPh sb="0" eb="2">
      <t>カショ</t>
    </rPh>
    <phoneticPr fontId="2"/>
  </si>
  <si>
    <t>円/箇所</t>
    <rPh sb="0" eb="1">
      <t>エン</t>
    </rPh>
    <rPh sb="2" eb="4">
      <t>カショ</t>
    </rPh>
    <phoneticPr fontId="2"/>
  </si>
  <si>
    <t>実際の工事費</t>
    <rPh sb="0" eb="2">
      <t>ジッサイ</t>
    </rPh>
    <rPh sb="3" eb="6">
      <t>コウジヒ</t>
    </rPh>
    <phoneticPr fontId="2"/>
  </si>
  <si>
    <t>ガラス交換</t>
    <rPh sb="3" eb="5">
      <t>コウカン</t>
    </rPh>
    <phoneticPr fontId="2"/>
  </si>
  <si>
    <t>1.4㎡≦面積</t>
    <rPh sb="5" eb="7">
      <t>メンセキ</t>
    </rPh>
    <phoneticPr fontId="2"/>
  </si>
  <si>
    <t>0.2㎡≦面積＜1.6㎡</t>
    <rPh sb="5" eb="7">
      <t>メンセキ</t>
    </rPh>
    <phoneticPr fontId="2"/>
  </si>
  <si>
    <t>①</t>
  </si>
  <si>
    <t>外窓交換</t>
    <rPh sb="0" eb="1">
      <t>ソト</t>
    </rPh>
    <rPh sb="1" eb="4">
      <t>マドコウカン</t>
    </rPh>
    <phoneticPr fontId="2"/>
  </si>
  <si>
    <t>⑥</t>
  </si>
  <si>
    <t>ドア交換</t>
    <rPh sb="2" eb="4">
      <t>コウカン</t>
    </rPh>
    <phoneticPr fontId="2"/>
  </si>
  <si>
    <t>円/枚</t>
    <rPh sb="0" eb="1">
      <t>エン</t>
    </rPh>
    <rPh sb="2" eb="3">
      <t>マイ</t>
    </rPh>
    <phoneticPr fontId="2"/>
  </si>
  <si>
    <t>区分</t>
    <rPh sb="0" eb="2">
      <t>クブン</t>
    </rPh>
    <phoneticPr fontId="2"/>
  </si>
  <si>
    <t>0.8㎡≦面積＜1.4㎡</t>
    <rPh sb="5" eb="7">
      <t>メンセキ</t>
    </rPh>
    <phoneticPr fontId="2"/>
  </si>
  <si>
    <t>0.1㎡≦面積＜0.8㎡</t>
    <rPh sb="5" eb="7">
      <t>メンセキ</t>
    </rPh>
    <phoneticPr fontId="2"/>
  </si>
  <si>
    <t>2.8㎡≦面積</t>
    <rPh sb="5" eb="7">
      <t>メンセキ</t>
    </rPh>
    <phoneticPr fontId="2"/>
  </si>
  <si>
    <t>1.6㎡≦面積＜2.8㎡</t>
    <rPh sb="5" eb="7">
      <t>メンセキ</t>
    </rPh>
    <phoneticPr fontId="2"/>
  </si>
  <si>
    <t>⑤</t>
  </si>
  <si>
    <t>省エネ診断係る補助金額の算定（④×1/3）</t>
    <rPh sb="0" eb="1">
      <t>ショウ</t>
    </rPh>
    <rPh sb="3" eb="5">
      <t>シンダン</t>
    </rPh>
    <rPh sb="5" eb="6">
      <t>カカ</t>
    </rPh>
    <rPh sb="7" eb="11">
      <t>ホジョキンガク</t>
    </rPh>
    <rPh sb="12" eb="14">
      <t>サンテイ</t>
    </rPh>
    <phoneticPr fontId="2"/>
  </si>
  <si>
    <t>開戸：1.8㎡≦面積</t>
    <rPh sb="0" eb="1">
      <t>ヒラ</t>
    </rPh>
    <rPh sb="1" eb="2">
      <t>ト</t>
    </rPh>
    <phoneticPr fontId="2"/>
  </si>
  <si>
    <t>屋根又は天井の断熱化</t>
    <rPh sb="0" eb="3">
      <t>ヤネマタ</t>
    </rPh>
    <rPh sb="4" eb="6">
      <t>テンジョウ</t>
    </rPh>
    <phoneticPr fontId="2"/>
  </si>
  <si>
    <t>引戸：3.0㎡≦面積</t>
    <rPh sb="0" eb="2">
      <t>ヒキド</t>
    </rPh>
    <phoneticPr fontId="2"/>
  </si>
  <si>
    <t>＝</t>
  </si>
  <si>
    <t xml:space="preserve">円/㎥  </t>
  </si>
  <si>
    <t>⑧</t>
  </si>
  <si>
    <t>枚</t>
    <rPh sb="0" eb="1">
      <t>マイ</t>
    </rPh>
    <phoneticPr fontId="2"/>
  </si>
  <si>
    <t>⑩</t>
  </si>
  <si>
    <t>いずれか低い額</t>
    <rPh sb="4" eb="5">
      <t>ヒク</t>
    </rPh>
    <rPh sb="6" eb="7">
      <t>ガク</t>
    </rPh>
    <phoneticPr fontId="2"/>
  </si>
  <si>
    <t>高断熱浴槽</t>
    <rPh sb="0" eb="5">
      <t>コウダンネツヨクソウ</t>
    </rPh>
    <phoneticPr fontId="5"/>
  </si>
  <si>
    <t>節湯水栓</t>
  </si>
  <si>
    <t>燃料電池システム</t>
    <rPh sb="0" eb="2">
      <t>ネンリョウ</t>
    </rPh>
    <rPh sb="2" eb="4">
      <t>デンチ</t>
    </rPh>
    <phoneticPr fontId="6"/>
  </si>
  <si>
    <t>㎥</t>
  </si>
  <si>
    <t>×</t>
  </si>
  <si>
    <t>工事の種類</t>
    <rPh sb="0" eb="2">
      <t>コウジ</t>
    </rPh>
    <rPh sb="3" eb="5">
      <t>シュルイ</t>
    </rPh>
    <phoneticPr fontId="2"/>
  </si>
  <si>
    <t>補助対象経費</t>
  </si>
  <si>
    <t>外壁の断熱化</t>
    <rPh sb="0" eb="2">
      <t>ガイヘキ</t>
    </rPh>
    <phoneticPr fontId="2"/>
  </si>
  <si>
    <t>補助金の額の算定の基礎となる補助対象経費（モデル工事費と実際の工事費のいずれか低い額の計）</t>
    <rPh sb="24" eb="27">
      <t>コウジヒ</t>
    </rPh>
    <rPh sb="28" eb="30">
      <t>ジッサイ</t>
    </rPh>
    <rPh sb="31" eb="34">
      <t>コウジヒ</t>
    </rPh>
    <rPh sb="39" eb="40">
      <t>ヒク</t>
    </rPh>
    <rPh sb="41" eb="42">
      <t>ガク</t>
    </rPh>
    <rPh sb="43" eb="44">
      <t>ケイ</t>
    </rPh>
    <rPh sb="44" eb="45">
      <t>ゴウケイ</t>
    </rPh>
    <phoneticPr fontId="2"/>
  </si>
  <si>
    <t>円/戸</t>
    <rPh sb="0" eb="1">
      <t>エン</t>
    </rPh>
    <rPh sb="2" eb="3">
      <t>コ</t>
    </rPh>
    <phoneticPr fontId="5"/>
  </si>
  <si>
    <t>補助対象経費の合計（①＋②＋③＋④）</t>
    <rPh sb="7" eb="9">
      <t>ゴウケイ</t>
    </rPh>
    <phoneticPr fontId="2"/>
  </si>
  <si>
    <t>台</t>
    <rPh sb="0" eb="1">
      <t>ダイ</t>
    </rPh>
    <phoneticPr fontId="2"/>
  </si>
  <si>
    <t>設備の効率化に係る工事</t>
    <rPh sb="0" eb="2">
      <t>セツビ</t>
    </rPh>
    <rPh sb="3" eb="6">
      <t>コウリツカ</t>
    </rPh>
    <rPh sb="7" eb="8">
      <t>カカ</t>
    </rPh>
    <rPh sb="9" eb="11">
      <t>コウジ</t>
    </rPh>
    <phoneticPr fontId="2"/>
  </si>
  <si>
    <t>円/台</t>
    <rPh sb="2" eb="3">
      <t>ダイ</t>
    </rPh>
    <phoneticPr fontId="2"/>
  </si>
  <si>
    <t>太陽熱利用システム</t>
  </si>
  <si>
    <t>高効率給湯器</t>
  </si>
  <si>
    <t>家庭用ｺｰｼﾞｪﾈﾚｰｼｮﾝ
設備</t>
  </si>
  <si>
    <t>蓄電池</t>
  </si>
  <si>
    <t>LED照明</t>
  </si>
  <si>
    <t>式</t>
    <rPh sb="0" eb="1">
      <t>シキ</t>
    </rPh>
    <phoneticPr fontId="2"/>
  </si>
  <si>
    <t>⑨</t>
  </si>
  <si>
    <t>②</t>
  </si>
  <si>
    <t>開口部、躯体等の断熱化工事に係る補助対象経費（①＋②）</t>
    <rPh sb="14" eb="15">
      <t>カカ</t>
    </rPh>
    <rPh sb="16" eb="22">
      <t>ホジョタイショウケイヒ</t>
    </rPh>
    <phoneticPr fontId="2"/>
  </si>
  <si>
    <t>③</t>
  </si>
  <si>
    <t>④</t>
  </si>
  <si>
    <t>補助金額の算定</t>
    <rPh sb="0" eb="2">
      <t>ホジョ</t>
    </rPh>
    <rPh sb="2" eb="4">
      <t>キンガク</t>
    </rPh>
    <rPh sb="5" eb="7">
      <t>サンテイ</t>
    </rPh>
    <phoneticPr fontId="2"/>
  </si>
  <si>
    <t>⑦</t>
  </si>
  <si>
    <t>省エネ改修工事に係る補助対象経費（⑥＋③（③＞⑥の場合は⑥＋⑥））</t>
    <rPh sb="8" eb="9">
      <t>カカ</t>
    </rPh>
    <rPh sb="10" eb="16">
      <t>ホジョタイショウケイヒ</t>
    </rPh>
    <rPh sb="25" eb="27">
      <t>バアイ</t>
    </rPh>
    <phoneticPr fontId="2"/>
  </si>
  <si>
    <t>引戸：1.0㎡≦面積＜3.0㎡</t>
    <rPh sb="0" eb="1">
      <t>ヒ</t>
    </rPh>
    <rPh sb="1" eb="2">
      <t>ト</t>
    </rPh>
    <phoneticPr fontId="2"/>
  </si>
  <si>
    <t>Ａ～Ｃ</t>
  </si>
  <si>
    <t>Ｄ～Ｆ</t>
  </si>
  <si>
    <t>開口部、躯体等の断熱化工事（省エネ基準）</t>
  </si>
  <si>
    <t>その他の工事（ここに具体的に記載）</t>
    <rPh sb="2" eb="3">
      <t>タ</t>
    </rPh>
    <rPh sb="4" eb="6">
      <t>コウジ</t>
    </rPh>
    <rPh sb="10" eb="12">
      <t>グタイ</t>
    </rPh>
    <rPh sb="12" eb="13">
      <t>テキ</t>
    </rPh>
    <rPh sb="14" eb="16">
      <t>キサイ</t>
    </rPh>
    <phoneticPr fontId="2"/>
  </si>
  <si>
    <t>その他の断熱化工事（ここに具体的に記載）</t>
    <rPh sb="2" eb="3">
      <t>タ</t>
    </rPh>
    <rPh sb="4" eb="7">
      <t>ダンネツカ</t>
    </rPh>
    <rPh sb="7" eb="9">
      <t>コウジ</t>
    </rPh>
    <rPh sb="13" eb="15">
      <t>グタイ</t>
    </rPh>
    <rPh sb="15" eb="16">
      <t>テキ</t>
    </rPh>
    <rPh sb="17" eb="19">
      <t>キサイ</t>
    </rPh>
    <phoneticPr fontId="2"/>
  </si>
  <si>
    <t>節水型トイレ</t>
    <rPh sb="0" eb="3">
      <t>セッスイガタ</t>
    </rPh>
    <phoneticPr fontId="2"/>
  </si>
  <si>
    <t>掃除しやすい機能を有するもの</t>
    <rPh sb="0" eb="2">
      <t>ソウジ</t>
    </rPh>
    <rPh sb="6" eb="8">
      <t>キノウ</t>
    </rPh>
    <rPh sb="9" eb="10">
      <t>ユウ</t>
    </rPh>
    <phoneticPr fontId="2"/>
  </si>
  <si>
    <t>上記以外</t>
    <rPh sb="0" eb="4">
      <t>ジョウキイガイ</t>
    </rPh>
    <phoneticPr fontId="2"/>
  </si>
  <si>
    <t>その他の設備（ここに具体的に記載）</t>
    <rPh sb="4" eb="6">
      <t>セツビ</t>
    </rPh>
    <phoneticPr fontId="2"/>
  </si>
  <si>
    <r>
      <t>開口部、躯体等の断熱化工事（ZEH水準</t>
    </r>
    <r>
      <rPr>
        <sz val="8"/>
        <color theme="1"/>
        <rFont val="ＭＳ 明朝"/>
      </rPr>
      <t>以上）</t>
    </r>
    <rPh sb="17" eb="19">
      <t>スイジュン</t>
    </rPh>
    <rPh sb="19" eb="21">
      <t>イジョウ</t>
    </rPh>
    <phoneticPr fontId="2"/>
  </si>
  <si>
    <t>添付様式第１号（第６条関係）</t>
    <rPh sb="0" eb="2">
      <t>テンプ</t>
    </rPh>
    <rPh sb="2" eb="5">
      <t>ヨウシキダイ</t>
    </rPh>
    <rPh sb="6" eb="7">
      <t>ゴウ</t>
    </rPh>
    <rPh sb="8" eb="9">
      <t>ダイ</t>
    </rPh>
    <rPh sb="10" eb="11">
      <t>ジョウ</t>
    </rPh>
    <rPh sb="11" eb="13">
      <t>カンケイ</t>
    </rPh>
    <phoneticPr fontId="2"/>
  </si>
  <si>
    <t>交付申請額計算表</t>
    <rPh sb="0" eb="2">
      <t>コウフ</t>
    </rPh>
    <rPh sb="2" eb="4">
      <t>シンセイ</t>
    </rPh>
    <rPh sb="4" eb="5">
      <t>ガク</t>
    </rPh>
    <rPh sb="5" eb="7">
      <t>ケイサン</t>
    </rPh>
    <rPh sb="7" eb="8">
      <t>ヒョウ</t>
    </rPh>
    <phoneticPr fontId="2"/>
  </si>
  <si>
    <t>【個人のみ】多世代同居の加算対象（対象の場合『○』を記入）</t>
    <rPh sb="1" eb="3">
      <t>コジン</t>
    </rPh>
    <rPh sb="6" eb="7">
      <t>タ</t>
    </rPh>
    <rPh sb="7" eb="9">
      <t>セダイ</t>
    </rPh>
    <rPh sb="9" eb="11">
      <t>ドウキョ</t>
    </rPh>
    <rPh sb="12" eb="14">
      <t>カサン</t>
    </rPh>
    <rPh sb="14" eb="16">
      <t>タイショウ</t>
    </rPh>
    <rPh sb="17" eb="19">
      <t>タイショウ</t>
    </rPh>
    <rPh sb="20" eb="22">
      <t>バアイ</t>
    </rPh>
    <rPh sb="26" eb="28">
      <t>キニュウ</t>
    </rPh>
    <phoneticPr fontId="2"/>
  </si>
  <si>
    <t>交付限度額（1,000,000円（多世代同居の加算対象の場合は1,500,000円））</t>
    <rPh sb="15" eb="16">
      <t>エン</t>
    </rPh>
    <rPh sb="17" eb="18">
      <t>タ</t>
    </rPh>
    <rPh sb="18" eb="20">
      <t>セダイ</t>
    </rPh>
    <rPh sb="20" eb="22">
      <t>ドウキョ</t>
    </rPh>
    <rPh sb="23" eb="25">
      <t>カサン</t>
    </rPh>
    <rPh sb="25" eb="27">
      <t>タイショウ</t>
    </rPh>
    <rPh sb="28" eb="30">
      <t>バアイ</t>
    </rPh>
    <rPh sb="40" eb="41">
      <t>エン</t>
    </rPh>
    <phoneticPr fontId="2"/>
  </si>
  <si>
    <t>交付申請額（⑧＋⑨（千円未満切り捨て）又は⑩のどちらか低い額）</t>
    <rPh sb="0" eb="5">
      <t>コウフシンセイガク</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</si>
</sst>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游ゴシック"/>
      <family val="3"/>
      <scheme val="minor"/>
    </font>
    <font>
      <sz val="11"/>
      <color auto="1"/>
      <name val="ＭＳ Ｐゴシック"/>
      <family val="3"/>
    </font>
    <font>
      <sz val="6"/>
      <color auto="1"/>
      <name val="游ゴシック"/>
      <family val="3"/>
    </font>
    <font>
      <sz val="8"/>
      <color theme="1"/>
      <name val="ＭＳ 明朝"/>
      <family val="1"/>
    </font>
    <font>
      <sz val="10.5"/>
      <color theme="1"/>
      <name val="ＭＳ 明朝"/>
      <family val="1"/>
    </font>
    <font>
      <b/>
      <sz val="13"/>
      <color theme="3"/>
      <name val="游ゴシック"/>
      <family val="2"/>
      <scheme val="minor"/>
    </font>
    <font>
      <sz val="11"/>
      <color theme="1"/>
      <name val="游ゴシック"/>
      <family val="3"/>
      <scheme val="minor"/>
    </font>
  </fonts>
  <fills count="3">
    <fill>
      <patternFill patternType="none"/>
    </fill>
    <fill>
      <patternFill patternType="gray125"/>
    </fill>
    <fill>
      <patternFill patternType="solid">
        <fgColor theme="8" tint="0.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auto="1"/>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32">
    <xf numFmtId="0" fontId="0" fillId="0" borderId="0" xfId="0">
      <alignment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wrapText="1"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Alignment="1">
      <alignment vertical="top" shrinkToFit="1"/>
    </xf>
    <xf numFmtId="0" fontId="3" fillId="0" borderId="0" xfId="0" applyFont="1" applyAlignment="1">
      <alignment horizontal="center" vertical="center" shrinkToFit="1"/>
    </xf>
    <xf numFmtId="0" fontId="3" fillId="0" borderId="0" xfId="0" applyFont="1" applyAlignment="1">
      <alignment vertical="center" wrapText="1"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2" borderId="3" xfId="0" applyFont="1" applyFill="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3" fillId="0" borderId="11" xfId="0" applyFont="1" applyBorder="1" applyAlignment="1">
      <alignment vertical="center" shrinkToFit="1"/>
    </xf>
    <xf numFmtId="3" fontId="3" fillId="0" borderId="7" xfId="0" applyNumberFormat="1" applyFont="1" applyBorder="1" applyAlignment="1">
      <alignment vertical="center" shrinkToFit="1"/>
    </xf>
    <xf numFmtId="0" fontId="3" fillId="0" borderId="0" xfId="0" applyFont="1" applyAlignment="1">
      <alignment vertical="top" wrapTex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3" fontId="3" fillId="2" borderId="3" xfId="0" applyNumberFormat="1" applyFont="1" applyFill="1" applyBorder="1" applyAlignment="1">
      <alignment vertical="center" shrinkToFit="1"/>
    </xf>
    <xf numFmtId="3" fontId="3" fillId="0" borderId="3" xfId="0" applyNumberFormat="1" applyFont="1" applyBorder="1" applyAlignment="1">
      <alignment vertical="center" shrinkToFit="1"/>
    </xf>
    <xf numFmtId="3" fontId="3" fillId="0" borderId="0" xfId="0" applyNumberFormat="1" applyFont="1" applyAlignment="1">
      <alignment vertical="center" shrinkToFit="1"/>
    </xf>
    <xf numFmtId="3" fontId="3" fillId="0" borderId="3" xfId="0" applyNumberFormat="1" applyFont="1" applyBorder="1" applyAlignment="1">
      <alignment horizontal="center" vertical="center" shrinkToFit="1"/>
    </xf>
    <xf numFmtId="3" fontId="3" fillId="0" borderId="9" xfId="0" applyNumberFormat="1" applyFont="1" applyBorder="1" applyAlignment="1">
      <alignment horizontal="center" vertical="center" shrinkToFit="1"/>
    </xf>
    <xf numFmtId="3" fontId="3" fillId="0" borderId="9" xfId="0" applyNumberFormat="1" applyFont="1" applyBorder="1" applyAlignment="1">
      <alignment vertical="center" shrinkToFi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133"/>
  <sheetViews>
    <sheetView tabSelected="1" view="pageBreakPreview" zoomScaleNormal="120" zoomScaleSheetLayoutView="100" workbookViewId="0">
      <selection sqref="A1:L1"/>
    </sheetView>
  </sheetViews>
  <sheetFormatPr defaultColWidth="9" defaultRowHeight="13.05" customHeight="1"/>
  <cols>
    <col min="1" max="1" width="9.09765625" style="1" customWidth="1"/>
    <col min="2" max="2" width="16.59765625" style="1" customWidth="1"/>
    <col min="3" max="4" width="4.59765625" style="1" customWidth="1"/>
    <col min="5" max="5" width="2.59765625" style="1" customWidth="1"/>
    <col min="6" max="7" width="6.59765625" style="1" customWidth="1"/>
    <col min="8" max="8" width="2.59765625" style="1" customWidth="1"/>
    <col min="9" max="9" width="8.09765625" style="1" customWidth="1"/>
    <col min="10" max="10" width="2.59765625" style="1" customWidth="1"/>
    <col min="11" max="11" width="8.59765625" style="1" customWidth="1"/>
    <col min="12" max="13" width="2.59765625" style="1" customWidth="1"/>
    <col min="14" max="16384" width="9" style="1"/>
  </cols>
  <sheetData>
    <row r="1" spans="1:14" ht="16.05" customHeight="1">
      <c r="A1" s="2" t="s">
        <v>76</v>
      </c>
      <c r="B1" s="2"/>
      <c r="C1" s="2"/>
      <c r="D1" s="2"/>
      <c r="E1" s="2"/>
      <c r="F1" s="2"/>
      <c r="G1" s="2"/>
      <c r="H1" s="2"/>
      <c r="I1" s="2"/>
      <c r="J1" s="2"/>
      <c r="K1" s="2"/>
      <c r="L1" s="2"/>
    </row>
    <row r="2" spans="1:14" ht="16.05" customHeight="1">
      <c r="A2" s="3" t="s">
        <v>77</v>
      </c>
      <c r="B2" s="3"/>
      <c r="C2" s="3"/>
      <c r="D2" s="3"/>
      <c r="E2" s="3"/>
      <c r="F2" s="3"/>
      <c r="G2" s="3"/>
      <c r="H2" s="3"/>
      <c r="I2" s="3"/>
      <c r="J2" s="3"/>
      <c r="K2" s="3"/>
      <c r="L2" s="3"/>
      <c r="M2" s="13"/>
    </row>
    <row r="3" spans="1:14" ht="13.05" customHeight="1">
      <c r="A3" s="3"/>
      <c r="B3" s="3"/>
      <c r="C3" s="3"/>
      <c r="D3" s="3"/>
      <c r="E3" s="3"/>
      <c r="F3" s="3"/>
      <c r="G3" s="3"/>
      <c r="H3" s="3"/>
      <c r="I3" s="3"/>
      <c r="J3" s="3"/>
      <c r="K3" s="3"/>
      <c r="L3" s="3"/>
      <c r="M3" s="13"/>
    </row>
    <row r="4" spans="1:14" ht="13.05" customHeight="1">
      <c r="A4" s="4" t="s">
        <v>2</v>
      </c>
      <c r="B4" s="4"/>
      <c r="C4" s="4"/>
      <c r="D4" s="4"/>
      <c r="E4" s="4"/>
      <c r="F4" s="4"/>
      <c r="G4" s="4"/>
      <c r="H4" s="4"/>
      <c r="I4" s="4"/>
      <c r="J4" s="4"/>
      <c r="K4" s="26"/>
      <c r="L4" s="18" t="s">
        <v>8</v>
      </c>
    </row>
    <row r="6" spans="1:14" ht="13.05" customHeight="1">
      <c r="A6" s="5" t="s">
        <v>68</v>
      </c>
      <c r="B6" s="5"/>
      <c r="C6" s="5"/>
      <c r="D6" s="5"/>
      <c r="E6" s="5"/>
      <c r="F6" s="5"/>
      <c r="G6" s="5"/>
      <c r="H6" s="5"/>
      <c r="I6" s="5"/>
      <c r="J6" s="5"/>
      <c r="K6" s="5"/>
      <c r="L6" s="5"/>
    </row>
    <row r="7" spans="1:14" ht="13.05" customHeight="1">
      <c r="A7" s="6" t="s">
        <v>42</v>
      </c>
      <c r="B7" s="6" t="s">
        <v>21</v>
      </c>
      <c r="C7" s="6" t="s">
        <v>7</v>
      </c>
      <c r="D7" s="6"/>
      <c r="E7" s="6" t="s">
        <v>9</v>
      </c>
      <c r="F7" s="6"/>
      <c r="G7" s="6"/>
      <c r="H7" s="6"/>
      <c r="I7" s="6"/>
      <c r="J7" s="6"/>
      <c r="K7" s="6" t="s">
        <v>12</v>
      </c>
      <c r="L7" s="6"/>
      <c r="M7" s="13"/>
      <c r="N7" s="1" t="s">
        <v>36</v>
      </c>
    </row>
    <row r="8" spans="1:14" ht="13.05" customHeight="1">
      <c r="A8" s="4" t="s">
        <v>13</v>
      </c>
      <c r="B8" s="4" t="s">
        <v>14</v>
      </c>
      <c r="C8" s="17"/>
      <c r="D8" s="18" t="s">
        <v>34</v>
      </c>
      <c r="E8" s="8" t="s">
        <v>41</v>
      </c>
      <c r="F8" s="21">
        <v>88000</v>
      </c>
      <c r="G8" s="15" t="s">
        <v>20</v>
      </c>
      <c r="H8" s="15" t="s">
        <v>31</v>
      </c>
      <c r="I8" s="21" t="str">
        <f t="shared" ref="I8:I26" si="0">IF(C8="","",C8*F8)</f>
        <v/>
      </c>
      <c r="J8" s="18" t="s">
        <v>8</v>
      </c>
      <c r="K8" s="26"/>
      <c r="L8" s="18" t="s">
        <v>8</v>
      </c>
      <c r="N8" s="28">
        <f t="shared" ref="N8:N26" si="1">MIN(SUM(I8),SUM(K8))</f>
        <v>0</v>
      </c>
    </row>
    <row r="9" spans="1:14" ht="13.05" customHeight="1">
      <c r="A9" s="4"/>
      <c r="B9" s="4" t="s">
        <v>22</v>
      </c>
      <c r="C9" s="17"/>
      <c r="D9" s="18" t="s">
        <v>34</v>
      </c>
      <c r="E9" s="8" t="s">
        <v>41</v>
      </c>
      <c r="F9" s="21">
        <v>64000</v>
      </c>
      <c r="G9" s="15" t="s">
        <v>20</v>
      </c>
      <c r="H9" s="15" t="s">
        <v>31</v>
      </c>
      <c r="I9" s="21" t="str">
        <f t="shared" si="0"/>
        <v/>
      </c>
      <c r="J9" s="18" t="s">
        <v>8</v>
      </c>
      <c r="K9" s="26"/>
      <c r="L9" s="18" t="s">
        <v>8</v>
      </c>
      <c r="N9" s="28">
        <f t="shared" si="1"/>
        <v>0</v>
      </c>
    </row>
    <row r="10" spans="1:14" ht="13.05" customHeight="1">
      <c r="A10" s="4"/>
      <c r="B10" s="4" t="s">
        <v>23</v>
      </c>
      <c r="C10" s="17"/>
      <c r="D10" s="18" t="s">
        <v>34</v>
      </c>
      <c r="E10" s="8" t="s">
        <v>41</v>
      </c>
      <c r="F10" s="21">
        <v>24000</v>
      </c>
      <c r="G10" s="15" t="s">
        <v>20</v>
      </c>
      <c r="H10" s="15" t="s">
        <v>31</v>
      </c>
      <c r="I10" s="21" t="str">
        <f t="shared" si="0"/>
        <v/>
      </c>
      <c r="J10" s="18" t="s">
        <v>8</v>
      </c>
      <c r="K10" s="26"/>
      <c r="L10" s="18" t="s">
        <v>8</v>
      </c>
      <c r="N10" s="28">
        <f t="shared" si="1"/>
        <v>0</v>
      </c>
    </row>
    <row r="11" spans="1:14" ht="13.05" customHeight="1">
      <c r="A11" s="4" t="s">
        <v>3</v>
      </c>
      <c r="B11" s="4" t="s">
        <v>24</v>
      </c>
      <c r="C11" s="17"/>
      <c r="D11" s="18" t="s">
        <v>10</v>
      </c>
      <c r="E11" s="8" t="s">
        <v>41</v>
      </c>
      <c r="F11" s="21">
        <v>200000</v>
      </c>
      <c r="G11" s="15" t="s">
        <v>11</v>
      </c>
      <c r="H11" s="15" t="s">
        <v>31</v>
      </c>
      <c r="I11" s="21" t="str">
        <f t="shared" si="0"/>
        <v/>
      </c>
      <c r="J11" s="18" t="s">
        <v>8</v>
      </c>
      <c r="K11" s="26"/>
      <c r="L11" s="18" t="s">
        <v>8</v>
      </c>
      <c r="N11" s="28">
        <f t="shared" si="1"/>
        <v>0</v>
      </c>
    </row>
    <row r="12" spans="1:14" ht="13.05" customHeight="1">
      <c r="A12" s="4"/>
      <c r="B12" s="4" t="s">
        <v>25</v>
      </c>
      <c r="C12" s="17"/>
      <c r="D12" s="18" t="s">
        <v>10</v>
      </c>
      <c r="E12" s="8" t="s">
        <v>41</v>
      </c>
      <c r="F12" s="21">
        <v>160000</v>
      </c>
      <c r="G12" s="15" t="s">
        <v>11</v>
      </c>
      <c r="H12" s="15" t="s">
        <v>31</v>
      </c>
      <c r="I12" s="21" t="str">
        <f t="shared" si="0"/>
        <v/>
      </c>
      <c r="J12" s="18" t="s">
        <v>8</v>
      </c>
      <c r="K12" s="26"/>
      <c r="L12" s="18" t="s">
        <v>8</v>
      </c>
      <c r="N12" s="28">
        <f t="shared" si="1"/>
        <v>0</v>
      </c>
    </row>
    <row r="13" spans="1:14" ht="13.05" customHeight="1">
      <c r="A13" s="4"/>
      <c r="B13" s="4" t="s">
        <v>15</v>
      </c>
      <c r="C13" s="17"/>
      <c r="D13" s="18" t="s">
        <v>10</v>
      </c>
      <c r="E13" s="8" t="s">
        <v>41</v>
      </c>
      <c r="F13" s="21">
        <v>136000</v>
      </c>
      <c r="G13" s="15" t="s">
        <v>11</v>
      </c>
      <c r="H13" s="15" t="s">
        <v>31</v>
      </c>
      <c r="I13" s="21" t="str">
        <f t="shared" si="0"/>
        <v/>
      </c>
      <c r="J13" s="18" t="s">
        <v>8</v>
      </c>
      <c r="K13" s="26"/>
      <c r="L13" s="18" t="s">
        <v>8</v>
      </c>
      <c r="N13" s="28">
        <f t="shared" si="1"/>
        <v>0</v>
      </c>
    </row>
    <row r="14" spans="1:14" ht="13.05" customHeight="1">
      <c r="A14" s="4" t="s">
        <v>17</v>
      </c>
      <c r="B14" s="4" t="s">
        <v>24</v>
      </c>
      <c r="C14" s="17"/>
      <c r="D14" s="18" t="s">
        <v>10</v>
      </c>
      <c r="E14" s="8" t="s">
        <v>41</v>
      </c>
      <c r="F14" s="21">
        <v>200000</v>
      </c>
      <c r="G14" s="15" t="s">
        <v>11</v>
      </c>
      <c r="H14" s="15" t="s">
        <v>31</v>
      </c>
      <c r="I14" s="21" t="str">
        <f t="shared" si="0"/>
        <v/>
      </c>
      <c r="J14" s="18" t="s">
        <v>8</v>
      </c>
      <c r="K14" s="26"/>
      <c r="L14" s="18" t="s">
        <v>8</v>
      </c>
      <c r="N14" s="28">
        <f t="shared" si="1"/>
        <v>0</v>
      </c>
    </row>
    <row r="15" spans="1:14" ht="13.05" customHeight="1">
      <c r="A15" s="4"/>
      <c r="B15" s="4" t="s">
        <v>25</v>
      </c>
      <c r="C15" s="17"/>
      <c r="D15" s="18" t="s">
        <v>10</v>
      </c>
      <c r="E15" s="8" t="s">
        <v>41</v>
      </c>
      <c r="F15" s="21">
        <v>160000</v>
      </c>
      <c r="G15" s="15" t="s">
        <v>11</v>
      </c>
      <c r="H15" s="15" t="s">
        <v>31</v>
      </c>
      <c r="I15" s="21" t="str">
        <f t="shared" si="0"/>
        <v/>
      </c>
      <c r="J15" s="18" t="s">
        <v>8</v>
      </c>
      <c r="K15" s="26"/>
      <c r="L15" s="18" t="s">
        <v>8</v>
      </c>
      <c r="N15" s="28">
        <f t="shared" si="1"/>
        <v>0</v>
      </c>
    </row>
    <row r="16" spans="1:14" ht="13.05" customHeight="1">
      <c r="A16" s="4"/>
      <c r="B16" s="4" t="s">
        <v>15</v>
      </c>
      <c r="C16" s="17"/>
      <c r="D16" s="18" t="s">
        <v>10</v>
      </c>
      <c r="E16" s="8" t="s">
        <v>41</v>
      </c>
      <c r="F16" s="21">
        <v>136000</v>
      </c>
      <c r="G16" s="15" t="s">
        <v>11</v>
      </c>
      <c r="H16" s="15" t="s">
        <v>31</v>
      </c>
      <c r="I16" s="21" t="str">
        <f t="shared" si="0"/>
        <v/>
      </c>
      <c r="J16" s="18" t="s">
        <v>8</v>
      </c>
      <c r="K16" s="26"/>
      <c r="L16" s="18" t="s">
        <v>8</v>
      </c>
      <c r="N16" s="28">
        <f t="shared" si="1"/>
        <v>0</v>
      </c>
    </row>
    <row r="17" spans="1:14" ht="13.05" customHeight="1">
      <c r="A17" s="4" t="s">
        <v>19</v>
      </c>
      <c r="B17" s="4" t="s">
        <v>28</v>
      </c>
      <c r="C17" s="17"/>
      <c r="D17" s="18" t="s">
        <v>10</v>
      </c>
      <c r="E17" s="8" t="s">
        <v>41</v>
      </c>
      <c r="F17" s="21">
        <v>288000</v>
      </c>
      <c r="G17" s="15" t="s">
        <v>11</v>
      </c>
      <c r="H17" s="15" t="s">
        <v>31</v>
      </c>
      <c r="I17" s="21" t="str">
        <f t="shared" si="0"/>
        <v/>
      </c>
      <c r="J17" s="18" t="s">
        <v>8</v>
      </c>
      <c r="K17" s="26"/>
      <c r="L17" s="18" t="s">
        <v>8</v>
      </c>
      <c r="N17" s="28">
        <f t="shared" si="1"/>
        <v>0</v>
      </c>
    </row>
    <row r="18" spans="1:14" ht="13.05" customHeight="1">
      <c r="A18" s="4"/>
      <c r="B18" s="4" t="s">
        <v>30</v>
      </c>
      <c r="C18" s="17"/>
      <c r="D18" s="18" t="s">
        <v>10</v>
      </c>
      <c r="E18" s="8" t="s">
        <v>41</v>
      </c>
      <c r="F18" s="21">
        <v>288000</v>
      </c>
      <c r="G18" s="15" t="s">
        <v>11</v>
      </c>
      <c r="H18" s="15" t="s">
        <v>31</v>
      </c>
      <c r="I18" s="21" t="str">
        <f t="shared" si="0"/>
        <v/>
      </c>
      <c r="J18" s="18" t="s">
        <v>8</v>
      </c>
      <c r="K18" s="26"/>
      <c r="L18" s="18" t="s">
        <v>8</v>
      </c>
      <c r="N18" s="28">
        <f t="shared" si="1"/>
        <v>0</v>
      </c>
    </row>
    <row r="19" spans="1:14" ht="13.05" customHeight="1">
      <c r="A19" s="4"/>
      <c r="B19" s="4" t="s">
        <v>5</v>
      </c>
      <c r="C19" s="17"/>
      <c r="D19" s="18" t="s">
        <v>10</v>
      </c>
      <c r="E19" s="8" t="s">
        <v>41</v>
      </c>
      <c r="F19" s="21">
        <v>256000</v>
      </c>
      <c r="G19" s="15" t="s">
        <v>11</v>
      </c>
      <c r="H19" s="15" t="s">
        <v>31</v>
      </c>
      <c r="I19" s="21" t="str">
        <f t="shared" si="0"/>
        <v/>
      </c>
      <c r="J19" s="18" t="s">
        <v>8</v>
      </c>
      <c r="K19" s="26"/>
      <c r="L19" s="18" t="s">
        <v>8</v>
      </c>
      <c r="N19" s="28">
        <f t="shared" si="1"/>
        <v>0</v>
      </c>
    </row>
    <row r="20" spans="1:14" ht="13.05" customHeight="1">
      <c r="A20" s="4"/>
      <c r="B20" s="4" t="s">
        <v>65</v>
      </c>
      <c r="C20" s="17"/>
      <c r="D20" s="18" t="s">
        <v>10</v>
      </c>
      <c r="E20" s="8" t="s">
        <v>41</v>
      </c>
      <c r="F20" s="21">
        <v>256000</v>
      </c>
      <c r="G20" s="15" t="s">
        <v>11</v>
      </c>
      <c r="H20" s="15" t="s">
        <v>31</v>
      </c>
      <c r="I20" s="21" t="str">
        <f t="shared" si="0"/>
        <v/>
      </c>
      <c r="J20" s="18" t="s">
        <v>8</v>
      </c>
      <c r="K20" s="26"/>
      <c r="L20" s="18" t="s">
        <v>8</v>
      </c>
      <c r="N20" s="28">
        <f t="shared" si="1"/>
        <v>0</v>
      </c>
    </row>
    <row r="21" spans="1:14" ht="13.05" customHeight="1">
      <c r="A21" s="7" t="s">
        <v>44</v>
      </c>
      <c r="B21" s="4" t="s">
        <v>66</v>
      </c>
      <c r="C21" s="17"/>
      <c r="D21" s="18" t="s">
        <v>40</v>
      </c>
      <c r="E21" s="8" t="s">
        <v>41</v>
      </c>
      <c r="F21" s="21">
        <v>168000</v>
      </c>
      <c r="G21" s="15" t="s">
        <v>32</v>
      </c>
      <c r="H21" s="15" t="s">
        <v>31</v>
      </c>
      <c r="I21" s="21" t="str">
        <f t="shared" si="0"/>
        <v/>
      </c>
      <c r="J21" s="18" t="s">
        <v>8</v>
      </c>
      <c r="K21" s="26"/>
      <c r="L21" s="18" t="s">
        <v>8</v>
      </c>
      <c r="N21" s="28">
        <f t="shared" si="1"/>
        <v>0</v>
      </c>
    </row>
    <row r="22" spans="1:14" ht="13.05" customHeight="1">
      <c r="A22" s="7"/>
      <c r="B22" s="4" t="s">
        <v>67</v>
      </c>
      <c r="C22" s="17"/>
      <c r="D22" s="18" t="s">
        <v>40</v>
      </c>
      <c r="E22" s="8" t="s">
        <v>41</v>
      </c>
      <c r="F22" s="21">
        <v>252000</v>
      </c>
      <c r="G22" s="15" t="s">
        <v>32</v>
      </c>
      <c r="H22" s="15" t="s">
        <v>31</v>
      </c>
      <c r="I22" s="21" t="str">
        <f t="shared" si="0"/>
        <v/>
      </c>
      <c r="J22" s="18" t="s">
        <v>8</v>
      </c>
      <c r="K22" s="26"/>
      <c r="L22" s="18" t="s">
        <v>8</v>
      </c>
      <c r="N22" s="28">
        <f t="shared" si="1"/>
        <v>0</v>
      </c>
    </row>
    <row r="23" spans="1:14" ht="13.05" customHeight="1">
      <c r="A23" s="7" t="s">
        <v>29</v>
      </c>
      <c r="B23" s="4" t="s">
        <v>66</v>
      </c>
      <c r="C23" s="17"/>
      <c r="D23" s="18" t="s">
        <v>40</v>
      </c>
      <c r="E23" s="8" t="s">
        <v>41</v>
      </c>
      <c r="F23" s="21">
        <v>60000</v>
      </c>
      <c r="G23" s="15" t="s">
        <v>32</v>
      </c>
      <c r="H23" s="15" t="s">
        <v>31</v>
      </c>
      <c r="I23" s="21" t="str">
        <f t="shared" si="0"/>
        <v/>
      </c>
      <c r="J23" s="18" t="s">
        <v>8</v>
      </c>
      <c r="K23" s="26"/>
      <c r="L23" s="18" t="s">
        <v>8</v>
      </c>
      <c r="N23" s="28">
        <f t="shared" si="1"/>
        <v>0</v>
      </c>
    </row>
    <row r="24" spans="1:14" ht="13.05" customHeight="1">
      <c r="A24" s="7"/>
      <c r="B24" s="4" t="s">
        <v>67</v>
      </c>
      <c r="C24" s="17"/>
      <c r="D24" s="18" t="s">
        <v>40</v>
      </c>
      <c r="E24" s="8" t="s">
        <v>41</v>
      </c>
      <c r="F24" s="21">
        <v>102000</v>
      </c>
      <c r="G24" s="15" t="s">
        <v>32</v>
      </c>
      <c r="H24" s="15" t="s">
        <v>31</v>
      </c>
      <c r="I24" s="21" t="str">
        <f t="shared" si="0"/>
        <v/>
      </c>
      <c r="J24" s="18" t="s">
        <v>8</v>
      </c>
      <c r="K24" s="26"/>
      <c r="L24" s="18" t="s">
        <v>8</v>
      </c>
      <c r="N24" s="28">
        <f t="shared" si="1"/>
        <v>0</v>
      </c>
    </row>
    <row r="25" spans="1:14" ht="13.05" customHeight="1">
      <c r="A25" s="4" t="s">
        <v>0</v>
      </c>
      <c r="B25" s="4" t="s">
        <v>66</v>
      </c>
      <c r="C25" s="17"/>
      <c r="D25" s="18" t="s">
        <v>40</v>
      </c>
      <c r="E25" s="8" t="s">
        <v>41</v>
      </c>
      <c r="F25" s="21">
        <v>210000</v>
      </c>
      <c r="G25" s="15" t="s">
        <v>32</v>
      </c>
      <c r="H25" s="15" t="s">
        <v>31</v>
      </c>
      <c r="I25" s="21" t="str">
        <f t="shared" si="0"/>
        <v/>
      </c>
      <c r="J25" s="18" t="s">
        <v>8</v>
      </c>
      <c r="K25" s="26"/>
      <c r="L25" s="18" t="s">
        <v>8</v>
      </c>
      <c r="N25" s="28">
        <f t="shared" si="1"/>
        <v>0</v>
      </c>
    </row>
    <row r="26" spans="1:14" ht="13.05" customHeight="1">
      <c r="A26" s="4"/>
      <c r="B26" s="4" t="s">
        <v>67</v>
      </c>
      <c r="C26" s="17"/>
      <c r="D26" s="18" t="s">
        <v>40</v>
      </c>
      <c r="E26" s="8" t="s">
        <v>41</v>
      </c>
      <c r="F26" s="21">
        <v>316000</v>
      </c>
      <c r="G26" s="15" t="s">
        <v>32</v>
      </c>
      <c r="H26" s="15" t="s">
        <v>31</v>
      </c>
      <c r="I26" s="21" t="str">
        <f t="shared" si="0"/>
        <v/>
      </c>
      <c r="J26" s="18" t="s">
        <v>8</v>
      </c>
      <c r="K26" s="26"/>
      <c r="L26" s="18" t="s">
        <v>8</v>
      </c>
      <c r="N26" s="28">
        <f t="shared" si="1"/>
        <v>0</v>
      </c>
    </row>
    <row r="27" spans="1:14" ht="13.05" customHeight="1">
      <c r="A27" s="8" t="s">
        <v>69</v>
      </c>
      <c r="B27" s="15"/>
      <c r="C27" s="15"/>
      <c r="D27" s="15"/>
      <c r="E27" s="15"/>
      <c r="F27" s="15"/>
      <c r="G27" s="15"/>
      <c r="H27" s="15"/>
      <c r="I27" s="15"/>
      <c r="J27" s="18"/>
      <c r="K27" s="26"/>
      <c r="L27" s="18" t="s">
        <v>8</v>
      </c>
      <c r="N27" s="28">
        <f>SUM(K27)</f>
        <v>0</v>
      </c>
    </row>
    <row r="28" spans="1:14" ht="13.05" customHeight="1">
      <c r="A28" s="4" t="s">
        <v>45</v>
      </c>
      <c r="B28" s="4"/>
      <c r="C28" s="4"/>
      <c r="D28" s="4"/>
      <c r="E28" s="4"/>
      <c r="F28" s="4"/>
      <c r="G28" s="4"/>
      <c r="H28" s="4"/>
      <c r="I28" s="4"/>
      <c r="J28" s="4"/>
      <c r="K28" s="27" t="str">
        <f>IF(SUM(N8:N27)=0,"",SUM(N8:N27))</f>
        <v/>
      </c>
      <c r="L28" s="18" t="s">
        <v>8</v>
      </c>
      <c r="M28" s="1" t="s">
        <v>16</v>
      </c>
    </row>
    <row r="29" spans="1:14" ht="13.05" customHeight="1">
      <c r="K29" s="28"/>
    </row>
    <row r="30" spans="1:14" ht="13.05" customHeight="1">
      <c r="A30" s="5" t="s">
        <v>75</v>
      </c>
      <c r="B30" s="5"/>
      <c r="C30" s="5"/>
      <c r="D30" s="5"/>
      <c r="E30" s="5"/>
      <c r="F30" s="5"/>
      <c r="G30" s="5"/>
      <c r="H30" s="5"/>
      <c r="I30" s="5"/>
      <c r="J30" s="5"/>
      <c r="K30" s="5"/>
      <c r="L30" s="5"/>
    </row>
    <row r="31" spans="1:14" ht="13.05" customHeight="1">
      <c r="A31" s="6" t="s">
        <v>42</v>
      </c>
      <c r="B31" s="6" t="s">
        <v>21</v>
      </c>
      <c r="C31" s="6" t="s">
        <v>7</v>
      </c>
      <c r="D31" s="6"/>
      <c r="E31" s="6" t="s">
        <v>9</v>
      </c>
      <c r="F31" s="6"/>
      <c r="G31" s="6"/>
      <c r="H31" s="6"/>
      <c r="I31" s="6"/>
      <c r="J31" s="6"/>
      <c r="K31" s="6" t="s">
        <v>12</v>
      </c>
      <c r="L31" s="6"/>
      <c r="M31" s="13"/>
      <c r="N31" s="1" t="s">
        <v>36</v>
      </c>
    </row>
    <row r="32" spans="1:14" ht="13.05" customHeight="1">
      <c r="A32" s="4" t="s">
        <v>13</v>
      </c>
      <c r="B32" s="4" t="s">
        <v>14</v>
      </c>
      <c r="C32" s="17"/>
      <c r="D32" s="18" t="s">
        <v>34</v>
      </c>
      <c r="E32" s="8" t="s">
        <v>41</v>
      </c>
      <c r="F32" s="21">
        <v>112000</v>
      </c>
      <c r="G32" s="15" t="s">
        <v>20</v>
      </c>
      <c r="H32" s="15" t="s">
        <v>31</v>
      </c>
      <c r="I32" s="21" t="str">
        <f t="shared" ref="I32:I50" si="2">IF(C32="","",C32*F32)</f>
        <v/>
      </c>
      <c r="J32" s="18" t="s">
        <v>8</v>
      </c>
      <c r="K32" s="26"/>
      <c r="L32" s="18" t="s">
        <v>8</v>
      </c>
      <c r="N32" s="28">
        <f t="shared" ref="N32:N50" si="3">MIN(SUM(I32),SUM(K32))</f>
        <v>0</v>
      </c>
    </row>
    <row r="33" spans="1:14" ht="13.05" customHeight="1">
      <c r="A33" s="4"/>
      <c r="B33" s="4" t="s">
        <v>22</v>
      </c>
      <c r="C33" s="17"/>
      <c r="D33" s="18" t="s">
        <v>34</v>
      </c>
      <c r="E33" s="8" t="s">
        <v>41</v>
      </c>
      <c r="F33" s="21">
        <v>80000</v>
      </c>
      <c r="G33" s="15" t="s">
        <v>20</v>
      </c>
      <c r="H33" s="15" t="s">
        <v>31</v>
      </c>
      <c r="I33" s="21" t="str">
        <f t="shared" si="2"/>
        <v/>
      </c>
      <c r="J33" s="18" t="s">
        <v>8</v>
      </c>
      <c r="K33" s="26"/>
      <c r="L33" s="18" t="s">
        <v>8</v>
      </c>
      <c r="N33" s="28">
        <f t="shared" si="3"/>
        <v>0</v>
      </c>
    </row>
    <row r="34" spans="1:14" ht="13.05" customHeight="1">
      <c r="A34" s="4"/>
      <c r="B34" s="4" t="s">
        <v>23</v>
      </c>
      <c r="C34" s="17"/>
      <c r="D34" s="18" t="s">
        <v>34</v>
      </c>
      <c r="E34" s="8" t="s">
        <v>41</v>
      </c>
      <c r="F34" s="21">
        <v>32000</v>
      </c>
      <c r="G34" s="15" t="s">
        <v>20</v>
      </c>
      <c r="H34" s="15" t="s">
        <v>31</v>
      </c>
      <c r="I34" s="21" t="str">
        <f t="shared" si="2"/>
        <v/>
      </c>
      <c r="J34" s="18" t="s">
        <v>8</v>
      </c>
      <c r="K34" s="26"/>
      <c r="L34" s="18" t="s">
        <v>8</v>
      </c>
      <c r="N34" s="28">
        <f t="shared" si="3"/>
        <v>0</v>
      </c>
    </row>
    <row r="35" spans="1:14" ht="13.05" customHeight="1">
      <c r="A35" s="4" t="s">
        <v>3</v>
      </c>
      <c r="B35" s="4" t="s">
        <v>24</v>
      </c>
      <c r="C35" s="17"/>
      <c r="D35" s="18" t="s">
        <v>10</v>
      </c>
      <c r="E35" s="8" t="s">
        <v>41</v>
      </c>
      <c r="F35" s="21">
        <v>272000</v>
      </c>
      <c r="G35" s="15" t="s">
        <v>11</v>
      </c>
      <c r="H35" s="15" t="s">
        <v>31</v>
      </c>
      <c r="I35" s="21" t="str">
        <f t="shared" si="2"/>
        <v/>
      </c>
      <c r="J35" s="18" t="s">
        <v>8</v>
      </c>
      <c r="K35" s="26"/>
      <c r="L35" s="18" t="s">
        <v>8</v>
      </c>
      <c r="N35" s="28">
        <f t="shared" si="3"/>
        <v>0</v>
      </c>
    </row>
    <row r="36" spans="1:14" ht="13.05" customHeight="1">
      <c r="A36" s="4"/>
      <c r="B36" s="4" t="s">
        <v>25</v>
      </c>
      <c r="C36" s="17"/>
      <c r="D36" s="18" t="s">
        <v>10</v>
      </c>
      <c r="E36" s="8" t="s">
        <v>41</v>
      </c>
      <c r="F36" s="21">
        <v>216000</v>
      </c>
      <c r="G36" s="15" t="s">
        <v>11</v>
      </c>
      <c r="H36" s="15" t="s">
        <v>31</v>
      </c>
      <c r="I36" s="21" t="str">
        <f t="shared" si="2"/>
        <v/>
      </c>
      <c r="J36" s="18" t="s">
        <v>8</v>
      </c>
      <c r="K36" s="26"/>
      <c r="L36" s="18" t="s">
        <v>8</v>
      </c>
      <c r="N36" s="28">
        <f t="shared" si="3"/>
        <v>0</v>
      </c>
    </row>
    <row r="37" spans="1:14" ht="13.05" customHeight="1">
      <c r="A37" s="4"/>
      <c r="B37" s="4" t="s">
        <v>15</v>
      </c>
      <c r="C37" s="17"/>
      <c r="D37" s="18" t="s">
        <v>10</v>
      </c>
      <c r="E37" s="8" t="s">
        <v>41</v>
      </c>
      <c r="F37" s="21">
        <v>176000</v>
      </c>
      <c r="G37" s="15" t="s">
        <v>11</v>
      </c>
      <c r="H37" s="15" t="s">
        <v>31</v>
      </c>
      <c r="I37" s="21" t="str">
        <f t="shared" si="2"/>
        <v/>
      </c>
      <c r="J37" s="18" t="s">
        <v>8</v>
      </c>
      <c r="K37" s="26"/>
      <c r="L37" s="18" t="s">
        <v>8</v>
      </c>
      <c r="N37" s="28">
        <f t="shared" si="3"/>
        <v>0</v>
      </c>
    </row>
    <row r="38" spans="1:14" ht="13.05" customHeight="1">
      <c r="A38" s="4" t="s">
        <v>17</v>
      </c>
      <c r="B38" s="4" t="s">
        <v>24</v>
      </c>
      <c r="C38" s="17"/>
      <c r="D38" s="18" t="s">
        <v>10</v>
      </c>
      <c r="E38" s="8" t="s">
        <v>41</v>
      </c>
      <c r="F38" s="21">
        <v>272000</v>
      </c>
      <c r="G38" s="15" t="s">
        <v>11</v>
      </c>
      <c r="H38" s="15" t="s">
        <v>31</v>
      </c>
      <c r="I38" s="21" t="str">
        <f t="shared" si="2"/>
        <v/>
      </c>
      <c r="J38" s="18" t="s">
        <v>8</v>
      </c>
      <c r="K38" s="26"/>
      <c r="L38" s="18" t="s">
        <v>8</v>
      </c>
      <c r="N38" s="28">
        <f t="shared" si="3"/>
        <v>0</v>
      </c>
    </row>
    <row r="39" spans="1:14" ht="13.05" customHeight="1">
      <c r="A39" s="4"/>
      <c r="B39" s="4" t="s">
        <v>25</v>
      </c>
      <c r="C39" s="17"/>
      <c r="D39" s="18" t="s">
        <v>10</v>
      </c>
      <c r="E39" s="8" t="s">
        <v>41</v>
      </c>
      <c r="F39" s="21">
        <v>216000</v>
      </c>
      <c r="G39" s="15" t="s">
        <v>11</v>
      </c>
      <c r="H39" s="15" t="s">
        <v>31</v>
      </c>
      <c r="I39" s="21" t="str">
        <f t="shared" si="2"/>
        <v/>
      </c>
      <c r="J39" s="18" t="s">
        <v>8</v>
      </c>
      <c r="K39" s="26"/>
      <c r="L39" s="18" t="s">
        <v>8</v>
      </c>
      <c r="N39" s="28">
        <f t="shared" si="3"/>
        <v>0</v>
      </c>
    </row>
    <row r="40" spans="1:14" ht="13.05" customHeight="1">
      <c r="A40" s="4"/>
      <c r="B40" s="4" t="s">
        <v>15</v>
      </c>
      <c r="C40" s="17"/>
      <c r="D40" s="18" t="s">
        <v>10</v>
      </c>
      <c r="E40" s="8" t="s">
        <v>41</v>
      </c>
      <c r="F40" s="21">
        <v>176000</v>
      </c>
      <c r="G40" s="15" t="s">
        <v>11</v>
      </c>
      <c r="H40" s="15" t="s">
        <v>31</v>
      </c>
      <c r="I40" s="21" t="str">
        <f t="shared" si="2"/>
        <v/>
      </c>
      <c r="J40" s="18" t="s">
        <v>8</v>
      </c>
      <c r="K40" s="26"/>
      <c r="L40" s="18" t="s">
        <v>8</v>
      </c>
      <c r="N40" s="28">
        <f t="shared" si="3"/>
        <v>0</v>
      </c>
    </row>
    <row r="41" spans="1:14" ht="13.05" customHeight="1">
      <c r="A41" s="4" t="s">
        <v>19</v>
      </c>
      <c r="B41" s="4" t="s">
        <v>28</v>
      </c>
      <c r="C41" s="17"/>
      <c r="D41" s="18" t="s">
        <v>10</v>
      </c>
      <c r="E41" s="8" t="s">
        <v>41</v>
      </c>
      <c r="F41" s="21">
        <v>392000</v>
      </c>
      <c r="G41" s="15" t="s">
        <v>11</v>
      </c>
      <c r="H41" s="15" t="s">
        <v>31</v>
      </c>
      <c r="I41" s="21" t="str">
        <f t="shared" si="2"/>
        <v/>
      </c>
      <c r="J41" s="18" t="s">
        <v>8</v>
      </c>
      <c r="K41" s="26"/>
      <c r="L41" s="18" t="s">
        <v>8</v>
      </c>
      <c r="N41" s="28">
        <f t="shared" si="3"/>
        <v>0</v>
      </c>
    </row>
    <row r="42" spans="1:14" ht="13.05" customHeight="1">
      <c r="A42" s="4"/>
      <c r="B42" s="4" t="s">
        <v>30</v>
      </c>
      <c r="C42" s="17"/>
      <c r="D42" s="18" t="s">
        <v>10</v>
      </c>
      <c r="E42" s="8" t="s">
        <v>41</v>
      </c>
      <c r="F42" s="21">
        <v>392000</v>
      </c>
      <c r="G42" s="15" t="s">
        <v>11</v>
      </c>
      <c r="H42" s="15" t="s">
        <v>31</v>
      </c>
      <c r="I42" s="21" t="str">
        <f t="shared" si="2"/>
        <v/>
      </c>
      <c r="J42" s="18" t="s">
        <v>8</v>
      </c>
      <c r="K42" s="26"/>
      <c r="L42" s="18" t="s">
        <v>8</v>
      </c>
      <c r="N42" s="28">
        <f t="shared" si="3"/>
        <v>0</v>
      </c>
    </row>
    <row r="43" spans="1:14" ht="13.05" customHeight="1">
      <c r="A43" s="4"/>
      <c r="B43" s="4" t="s">
        <v>5</v>
      </c>
      <c r="C43" s="17"/>
      <c r="D43" s="18" t="s">
        <v>10</v>
      </c>
      <c r="E43" s="8" t="s">
        <v>41</v>
      </c>
      <c r="F43" s="21">
        <v>344000</v>
      </c>
      <c r="G43" s="15" t="s">
        <v>11</v>
      </c>
      <c r="H43" s="15" t="s">
        <v>31</v>
      </c>
      <c r="I43" s="21" t="str">
        <f t="shared" si="2"/>
        <v/>
      </c>
      <c r="J43" s="18" t="s">
        <v>8</v>
      </c>
      <c r="K43" s="26"/>
      <c r="L43" s="18" t="s">
        <v>8</v>
      </c>
      <c r="N43" s="28">
        <f t="shared" si="3"/>
        <v>0</v>
      </c>
    </row>
    <row r="44" spans="1:14" ht="13.05" customHeight="1">
      <c r="A44" s="4"/>
      <c r="B44" s="4" t="s">
        <v>65</v>
      </c>
      <c r="C44" s="17"/>
      <c r="D44" s="18" t="s">
        <v>10</v>
      </c>
      <c r="E44" s="8" t="s">
        <v>41</v>
      </c>
      <c r="F44" s="21">
        <v>344000</v>
      </c>
      <c r="G44" s="15" t="s">
        <v>11</v>
      </c>
      <c r="H44" s="15" t="s">
        <v>31</v>
      </c>
      <c r="I44" s="21" t="str">
        <f t="shared" si="2"/>
        <v/>
      </c>
      <c r="J44" s="18" t="s">
        <v>8</v>
      </c>
      <c r="K44" s="26"/>
      <c r="L44" s="18" t="s">
        <v>8</v>
      </c>
      <c r="N44" s="28">
        <f t="shared" si="3"/>
        <v>0</v>
      </c>
    </row>
    <row r="45" spans="1:14" ht="13.05" customHeight="1">
      <c r="A45" s="7" t="s">
        <v>44</v>
      </c>
      <c r="B45" s="4" t="s">
        <v>66</v>
      </c>
      <c r="C45" s="17"/>
      <c r="D45" s="18" t="s">
        <v>40</v>
      </c>
      <c r="E45" s="8" t="s">
        <v>41</v>
      </c>
      <c r="F45" s="21">
        <v>225000</v>
      </c>
      <c r="G45" s="15" t="s">
        <v>32</v>
      </c>
      <c r="H45" s="15" t="s">
        <v>31</v>
      </c>
      <c r="I45" s="21" t="str">
        <f t="shared" si="2"/>
        <v/>
      </c>
      <c r="J45" s="18" t="s">
        <v>8</v>
      </c>
      <c r="K45" s="26"/>
      <c r="L45" s="18" t="s">
        <v>8</v>
      </c>
      <c r="N45" s="28">
        <f t="shared" si="3"/>
        <v>0</v>
      </c>
    </row>
    <row r="46" spans="1:14" ht="13.05" customHeight="1">
      <c r="A46" s="7"/>
      <c r="B46" s="4" t="s">
        <v>67</v>
      </c>
      <c r="C46" s="17"/>
      <c r="D46" s="18" t="s">
        <v>40</v>
      </c>
      <c r="E46" s="8" t="s">
        <v>41</v>
      </c>
      <c r="F46" s="21">
        <v>338000</v>
      </c>
      <c r="G46" s="15" t="s">
        <v>32</v>
      </c>
      <c r="H46" s="15" t="s">
        <v>31</v>
      </c>
      <c r="I46" s="21" t="str">
        <f t="shared" si="2"/>
        <v/>
      </c>
      <c r="J46" s="18" t="s">
        <v>8</v>
      </c>
      <c r="K46" s="26"/>
      <c r="L46" s="18" t="s">
        <v>8</v>
      </c>
      <c r="N46" s="28">
        <f t="shared" si="3"/>
        <v>0</v>
      </c>
    </row>
    <row r="47" spans="1:14" ht="13.05" customHeight="1">
      <c r="A47" s="7" t="s">
        <v>29</v>
      </c>
      <c r="B47" s="4" t="s">
        <v>66</v>
      </c>
      <c r="C47" s="17"/>
      <c r="D47" s="18" t="s">
        <v>40</v>
      </c>
      <c r="E47" s="8" t="s">
        <v>41</v>
      </c>
      <c r="F47" s="21">
        <v>80000</v>
      </c>
      <c r="G47" s="15" t="s">
        <v>32</v>
      </c>
      <c r="H47" s="15" t="s">
        <v>31</v>
      </c>
      <c r="I47" s="21" t="str">
        <f t="shared" si="2"/>
        <v/>
      </c>
      <c r="J47" s="18" t="s">
        <v>8</v>
      </c>
      <c r="K47" s="26"/>
      <c r="L47" s="18" t="s">
        <v>8</v>
      </c>
      <c r="N47" s="28">
        <f t="shared" si="3"/>
        <v>0</v>
      </c>
    </row>
    <row r="48" spans="1:14" ht="13.05" customHeight="1">
      <c r="A48" s="7"/>
      <c r="B48" s="4" t="s">
        <v>67</v>
      </c>
      <c r="C48" s="17"/>
      <c r="D48" s="18" t="s">
        <v>40</v>
      </c>
      <c r="E48" s="8" t="s">
        <v>41</v>
      </c>
      <c r="F48" s="21">
        <v>137000</v>
      </c>
      <c r="G48" s="15" t="s">
        <v>32</v>
      </c>
      <c r="H48" s="15" t="s">
        <v>31</v>
      </c>
      <c r="I48" s="21" t="str">
        <f t="shared" si="2"/>
        <v/>
      </c>
      <c r="J48" s="18" t="s">
        <v>8</v>
      </c>
      <c r="K48" s="26"/>
      <c r="L48" s="18" t="s">
        <v>8</v>
      </c>
      <c r="N48" s="28">
        <f t="shared" si="3"/>
        <v>0</v>
      </c>
    </row>
    <row r="49" spans="1:14" ht="13.05" customHeight="1">
      <c r="A49" s="4" t="s">
        <v>0</v>
      </c>
      <c r="B49" s="4" t="s">
        <v>66</v>
      </c>
      <c r="C49" s="17"/>
      <c r="D49" s="18" t="s">
        <v>40</v>
      </c>
      <c r="E49" s="8" t="s">
        <v>41</v>
      </c>
      <c r="F49" s="21">
        <v>280000</v>
      </c>
      <c r="G49" s="15" t="s">
        <v>32</v>
      </c>
      <c r="H49" s="15" t="s">
        <v>31</v>
      </c>
      <c r="I49" s="21" t="str">
        <f t="shared" si="2"/>
        <v/>
      </c>
      <c r="J49" s="18" t="s">
        <v>8</v>
      </c>
      <c r="K49" s="26"/>
      <c r="L49" s="18" t="s">
        <v>8</v>
      </c>
      <c r="N49" s="28">
        <f t="shared" si="3"/>
        <v>0</v>
      </c>
    </row>
    <row r="50" spans="1:14" ht="13.05" customHeight="1">
      <c r="A50" s="4"/>
      <c r="B50" s="4" t="s">
        <v>67</v>
      </c>
      <c r="C50" s="17"/>
      <c r="D50" s="18" t="s">
        <v>40</v>
      </c>
      <c r="E50" s="8" t="s">
        <v>41</v>
      </c>
      <c r="F50" s="21">
        <v>420000</v>
      </c>
      <c r="G50" s="15" t="s">
        <v>32</v>
      </c>
      <c r="H50" s="15" t="s">
        <v>31</v>
      </c>
      <c r="I50" s="21" t="str">
        <f t="shared" si="2"/>
        <v/>
      </c>
      <c r="J50" s="18" t="s">
        <v>8</v>
      </c>
      <c r="K50" s="26"/>
      <c r="L50" s="18" t="s">
        <v>8</v>
      </c>
      <c r="N50" s="28">
        <f t="shared" si="3"/>
        <v>0</v>
      </c>
    </row>
    <row r="51" spans="1:14" ht="13.05" customHeight="1">
      <c r="A51" s="9" t="s">
        <v>70</v>
      </c>
      <c r="B51" s="16"/>
      <c r="C51" s="16"/>
      <c r="D51" s="16"/>
      <c r="E51" s="16"/>
      <c r="F51" s="16"/>
      <c r="G51" s="16"/>
      <c r="H51" s="16"/>
      <c r="I51" s="16"/>
      <c r="J51" s="23"/>
      <c r="K51" s="26"/>
      <c r="L51" s="18" t="s">
        <v>8</v>
      </c>
      <c r="N51" s="28">
        <f>SUM(K51)</f>
        <v>0</v>
      </c>
    </row>
    <row r="52" spans="1:14" ht="13.05" customHeight="1">
      <c r="A52" s="4" t="s">
        <v>45</v>
      </c>
      <c r="B52" s="4"/>
      <c r="C52" s="4"/>
      <c r="D52" s="4"/>
      <c r="E52" s="4"/>
      <c r="F52" s="4"/>
      <c r="G52" s="4"/>
      <c r="H52" s="4"/>
      <c r="I52" s="4"/>
      <c r="J52" s="4"/>
      <c r="K52" s="27" t="str">
        <f>IF(SUM(N32:N51)=0,"",SUM(N32:N51))</f>
        <v/>
      </c>
      <c r="L52" s="18" t="s">
        <v>8</v>
      </c>
      <c r="M52" s="1" t="s">
        <v>58</v>
      </c>
    </row>
    <row r="54" spans="1:14" ht="13.05" customHeight="1">
      <c r="A54" s="1" t="s">
        <v>49</v>
      </c>
      <c r="B54" s="1"/>
      <c r="C54" s="1"/>
      <c r="D54" s="1"/>
      <c r="E54" s="1"/>
      <c r="F54" s="1"/>
      <c r="G54" s="1"/>
      <c r="H54" s="1"/>
      <c r="I54" s="1"/>
      <c r="J54" s="1"/>
      <c r="K54" s="1"/>
      <c r="L54" s="1"/>
    </row>
    <row r="55" spans="1:14" ht="13.05" customHeight="1">
      <c r="A55" s="6" t="s">
        <v>42</v>
      </c>
      <c r="B55" s="6"/>
      <c r="C55" s="6" t="s">
        <v>7</v>
      </c>
      <c r="D55" s="6"/>
      <c r="E55" s="6" t="s">
        <v>9</v>
      </c>
      <c r="F55" s="6"/>
      <c r="G55" s="6"/>
      <c r="H55" s="6"/>
      <c r="I55" s="6"/>
      <c r="J55" s="6"/>
      <c r="K55" s="6" t="s">
        <v>12</v>
      </c>
      <c r="L55" s="6"/>
      <c r="M55" s="13"/>
      <c r="N55" s="1" t="s">
        <v>36</v>
      </c>
    </row>
    <row r="56" spans="1:14" ht="13.05" customHeight="1">
      <c r="A56" s="4" t="s">
        <v>51</v>
      </c>
      <c r="B56" s="4"/>
      <c r="C56" s="17"/>
      <c r="D56" s="18" t="s">
        <v>48</v>
      </c>
      <c r="E56" s="8" t="s">
        <v>41</v>
      </c>
      <c r="F56" s="21">
        <v>452000</v>
      </c>
      <c r="G56" s="15" t="s">
        <v>46</v>
      </c>
      <c r="H56" s="15" t="s">
        <v>31</v>
      </c>
      <c r="I56" s="21" t="str">
        <f>IF(C56="","",F56)</f>
        <v/>
      </c>
      <c r="J56" s="18" t="s">
        <v>8</v>
      </c>
      <c r="K56" s="26"/>
      <c r="L56" s="18" t="s">
        <v>8</v>
      </c>
      <c r="N56" s="28">
        <f t="shared" ref="N56:N61" si="4">MIN(SUM(I56),SUM(K56))</f>
        <v>0</v>
      </c>
    </row>
    <row r="57" spans="1:14" s="1" customFormat="1" ht="13.05" customHeight="1">
      <c r="A57" s="10" t="s">
        <v>71</v>
      </c>
      <c r="B57" s="4" t="s">
        <v>72</v>
      </c>
      <c r="C57" s="17"/>
      <c r="D57" s="18" t="s">
        <v>48</v>
      </c>
      <c r="E57" s="8" t="s">
        <v>41</v>
      </c>
      <c r="F57" s="21">
        <v>184000</v>
      </c>
      <c r="G57" s="15" t="s">
        <v>50</v>
      </c>
      <c r="H57" s="15" t="s">
        <v>31</v>
      </c>
      <c r="I57" s="21" t="str">
        <f>IF(C57="","",C57*F57)</f>
        <v/>
      </c>
      <c r="J57" s="18" t="s">
        <v>8</v>
      </c>
      <c r="K57" s="26"/>
      <c r="L57" s="18" t="s">
        <v>8</v>
      </c>
      <c r="M57" s="1"/>
      <c r="N57" s="28">
        <f t="shared" si="4"/>
        <v>0</v>
      </c>
    </row>
    <row r="58" spans="1:14" s="1" customFormat="1" ht="13.05" customHeight="1">
      <c r="A58" s="11"/>
      <c r="B58" s="4" t="s">
        <v>73</v>
      </c>
      <c r="C58" s="17"/>
      <c r="D58" s="18" t="s">
        <v>48</v>
      </c>
      <c r="E58" s="8" t="s">
        <v>41</v>
      </c>
      <c r="F58" s="21">
        <v>168000</v>
      </c>
      <c r="G58" s="15" t="s">
        <v>50</v>
      </c>
      <c r="H58" s="15" t="s">
        <v>31</v>
      </c>
      <c r="I58" s="21" t="str">
        <f>IF(C58="","",C58*F58)</f>
        <v/>
      </c>
      <c r="J58" s="18" t="s">
        <v>8</v>
      </c>
      <c r="K58" s="26"/>
      <c r="L58" s="18" t="s">
        <v>8</v>
      </c>
      <c r="M58" s="1"/>
      <c r="N58" s="28">
        <f t="shared" si="4"/>
        <v>0</v>
      </c>
    </row>
    <row r="59" spans="1:14" ht="13.05" customHeight="1">
      <c r="A59" s="4" t="s">
        <v>37</v>
      </c>
      <c r="B59" s="4"/>
      <c r="C59" s="17"/>
      <c r="D59" s="18" t="s">
        <v>48</v>
      </c>
      <c r="E59" s="8" t="s">
        <v>41</v>
      </c>
      <c r="F59" s="21">
        <v>437000</v>
      </c>
      <c r="G59" s="15" t="s">
        <v>46</v>
      </c>
      <c r="H59" s="15" t="s">
        <v>31</v>
      </c>
      <c r="I59" s="21" t="str">
        <f>IF(C59="","",C59*F59)</f>
        <v/>
      </c>
      <c r="J59" s="18" t="s">
        <v>8</v>
      </c>
      <c r="K59" s="26"/>
      <c r="L59" s="18" t="s">
        <v>8</v>
      </c>
      <c r="N59" s="28">
        <f t="shared" si="4"/>
        <v>0</v>
      </c>
    </row>
    <row r="60" spans="1:14" ht="13.05" customHeight="1">
      <c r="A60" s="4" t="s">
        <v>52</v>
      </c>
      <c r="B60" s="4"/>
      <c r="C60" s="17"/>
      <c r="D60" s="18" t="s">
        <v>48</v>
      </c>
      <c r="E60" s="8" t="s">
        <v>41</v>
      </c>
      <c r="F60" s="21">
        <v>279000</v>
      </c>
      <c r="G60" s="15" t="s">
        <v>46</v>
      </c>
      <c r="H60" s="15" t="s">
        <v>31</v>
      </c>
      <c r="I60" s="21" t="str">
        <f>IF(C60="","",C60*F60)</f>
        <v/>
      </c>
      <c r="J60" s="18" t="s">
        <v>8</v>
      </c>
      <c r="K60" s="26"/>
      <c r="L60" s="18" t="s">
        <v>8</v>
      </c>
      <c r="N60" s="28">
        <f t="shared" si="4"/>
        <v>0</v>
      </c>
    </row>
    <row r="61" spans="1:14" ht="13.05" customHeight="1">
      <c r="A61" s="4" t="s">
        <v>38</v>
      </c>
      <c r="B61" s="4"/>
      <c r="C61" s="17"/>
      <c r="D61" s="18" t="s">
        <v>48</v>
      </c>
      <c r="E61" s="8" t="s">
        <v>41</v>
      </c>
      <c r="F61" s="21">
        <v>63000</v>
      </c>
      <c r="G61" s="15" t="s">
        <v>50</v>
      </c>
      <c r="H61" s="15" t="s">
        <v>31</v>
      </c>
      <c r="I61" s="21" t="str">
        <f>IF(C61="","",C61*F61)</f>
        <v/>
      </c>
      <c r="J61" s="18" t="s">
        <v>8</v>
      </c>
      <c r="K61" s="26"/>
      <c r="L61" s="18" t="s">
        <v>8</v>
      </c>
      <c r="N61" s="28">
        <f t="shared" si="4"/>
        <v>0</v>
      </c>
    </row>
    <row r="62" spans="1:14" ht="13.05" customHeight="1">
      <c r="A62" s="4" t="s">
        <v>39</v>
      </c>
      <c r="B62" s="4"/>
      <c r="C62" s="17"/>
      <c r="D62" s="18" t="s">
        <v>56</v>
      </c>
      <c r="E62" s="9"/>
      <c r="F62" s="16"/>
      <c r="G62" s="16"/>
      <c r="H62" s="16"/>
      <c r="I62" s="16"/>
      <c r="J62" s="23"/>
      <c r="K62" s="26"/>
      <c r="L62" s="18" t="s">
        <v>8</v>
      </c>
      <c r="N62" s="28">
        <f>SUM(K62)</f>
        <v>0</v>
      </c>
    </row>
    <row r="63" spans="1:14" ht="13.05" customHeight="1">
      <c r="A63" s="4" t="s">
        <v>53</v>
      </c>
      <c r="B63" s="4"/>
      <c r="C63" s="17"/>
      <c r="D63" s="18" t="s">
        <v>56</v>
      </c>
      <c r="E63" s="19"/>
      <c r="J63" s="24"/>
      <c r="K63" s="26"/>
      <c r="L63" s="18" t="s">
        <v>8</v>
      </c>
      <c r="N63" s="28">
        <f>SUM(K63)</f>
        <v>0</v>
      </c>
    </row>
    <row r="64" spans="1:14" ht="13.05" customHeight="1">
      <c r="A64" s="4" t="s">
        <v>54</v>
      </c>
      <c r="B64" s="4"/>
      <c r="C64" s="17"/>
      <c r="D64" s="18" t="s">
        <v>56</v>
      </c>
      <c r="E64" s="8" t="s">
        <v>41</v>
      </c>
      <c r="F64" s="21">
        <v>510000</v>
      </c>
      <c r="G64" s="15" t="s">
        <v>50</v>
      </c>
      <c r="H64" s="15" t="s">
        <v>31</v>
      </c>
      <c r="I64" s="21" t="str">
        <f>IF(C64="","",C64*F64)</f>
        <v/>
      </c>
      <c r="J64" s="18" t="s">
        <v>8</v>
      </c>
      <c r="K64" s="26"/>
      <c r="L64" s="18" t="s">
        <v>8</v>
      </c>
      <c r="N64" s="28">
        <f>SUM(K64)</f>
        <v>0</v>
      </c>
    </row>
    <row r="65" spans="1:14" ht="13.05" customHeight="1">
      <c r="A65" s="4" t="s">
        <v>55</v>
      </c>
      <c r="B65" s="4"/>
      <c r="C65" s="17"/>
      <c r="D65" s="18" t="s">
        <v>56</v>
      </c>
      <c r="E65" s="20"/>
      <c r="F65" s="5"/>
      <c r="G65" s="5"/>
      <c r="H65" s="5"/>
      <c r="I65" s="5"/>
      <c r="J65" s="25"/>
      <c r="K65" s="26"/>
      <c r="L65" s="18" t="s">
        <v>8</v>
      </c>
      <c r="N65" s="28">
        <f>SUM(K65)</f>
        <v>0</v>
      </c>
    </row>
    <row r="66" spans="1:14" ht="13.05" customHeight="1">
      <c r="A66" s="8" t="s">
        <v>74</v>
      </c>
      <c r="B66" s="15"/>
      <c r="C66" s="15"/>
      <c r="D66" s="15"/>
      <c r="E66" s="15"/>
      <c r="F66" s="15"/>
      <c r="G66" s="15"/>
      <c r="H66" s="15"/>
      <c r="I66" s="15"/>
      <c r="J66" s="18"/>
      <c r="K66" s="26"/>
      <c r="L66" s="18" t="s">
        <v>8</v>
      </c>
      <c r="N66" s="28">
        <f>SUM(K66)</f>
        <v>0</v>
      </c>
    </row>
    <row r="67" spans="1:14" ht="13.05" customHeight="1">
      <c r="A67" s="4" t="s">
        <v>45</v>
      </c>
      <c r="B67" s="4"/>
      <c r="C67" s="4"/>
      <c r="D67" s="4"/>
      <c r="E67" s="4"/>
      <c r="F67" s="4"/>
      <c r="G67" s="4"/>
      <c r="H67" s="4"/>
      <c r="I67" s="4"/>
      <c r="J67" s="4"/>
      <c r="K67" s="27" t="str">
        <f>IF(SUM(N56:N66)=0,"",SUM(N56:N66))</f>
        <v/>
      </c>
      <c r="L67" s="18" t="s">
        <v>8</v>
      </c>
      <c r="M67" s="1" t="s">
        <v>60</v>
      </c>
    </row>
    <row r="69" spans="1:14" ht="13.05" customHeight="1">
      <c r="A69" s="5" t="s">
        <v>4</v>
      </c>
      <c r="B69" s="5"/>
      <c r="C69" s="5"/>
      <c r="D69" s="5"/>
      <c r="E69" s="5"/>
      <c r="F69" s="5"/>
      <c r="G69" s="5"/>
      <c r="H69" s="5"/>
      <c r="I69" s="5"/>
      <c r="J69" s="5"/>
      <c r="K69" s="5"/>
      <c r="L69" s="5"/>
    </row>
    <row r="70" spans="1:14" ht="13.05" customHeight="1">
      <c r="A70" s="4" t="s">
        <v>43</v>
      </c>
      <c r="B70" s="4"/>
      <c r="C70" s="4"/>
      <c r="D70" s="4"/>
      <c r="E70" s="4"/>
      <c r="F70" s="4"/>
      <c r="G70" s="4"/>
      <c r="H70" s="4"/>
      <c r="I70" s="4"/>
      <c r="J70" s="4"/>
      <c r="K70" s="26"/>
      <c r="L70" s="18" t="s">
        <v>8</v>
      </c>
      <c r="M70" s="1" t="s">
        <v>61</v>
      </c>
      <c r="N70" s="28"/>
    </row>
    <row r="72" spans="1:14" ht="13.05" customHeight="1">
      <c r="A72" s="1" t="s">
        <v>6</v>
      </c>
      <c r="B72" s="1"/>
      <c r="C72" s="1"/>
      <c r="D72" s="1"/>
      <c r="E72" s="1"/>
      <c r="F72" s="1"/>
      <c r="G72" s="1"/>
      <c r="H72" s="1"/>
      <c r="I72" s="1"/>
      <c r="J72" s="1"/>
      <c r="K72" s="1"/>
      <c r="L72" s="1"/>
    </row>
    <row r="73" spans="1:14" ht="13.05" customHeight="1">
      <c r="A73" s="4" t="s">
        <v>43</v>
      </c>
      <c r="B73" s="4"/>
      <c r="C73" s="4"/>
      <c r="D73" s="4"/>
      <c r="E73" s="4"/>
      <c r="F73" s="4"/>
      <c r="G73" s="4"/>
      <c r="H73" s="4"/>
      <c r="I73" s="4"/>
      <c r="J73" s="4"/>
      <c r="K73" s="26"/>
      <c r="L73" s="18" t="s">
        <v>8</v>
      </c>
      <c r="M73" s="1" t="s">
        <v>26</v>
      </c>
      <c r="N73" s="28"/>
    </row>
    <row r="75" spans="1:14" ht="13.05" customHeight="1">
      <c r="A75" s="1" t="s">
        <v>1</v>
      </c>
      <c r="B75" s="1"/>
      <c r="C75" s="1"/>
      <c r="D75" s="1"/>
      <c r="E75" s="1"/>
      <c r="F75" s="1"/>
      <c r="G75" s="1"/>
      <c r="H75" s="1"/>
      <c r="I75" s="1"/>
      <c r="J75" s="1"/>
      <c r="K75" s="1"/>
      <c r="L75" s="1"/>
    </row>
    <row r="76" spans="1:14" ht="13.05" customHeight="1">
      <c r="A76" s="4" t="s">
        <v>47</v>
      </c>
      <c r="B76" s="4"/>
      <c r="C76" s="4"/>
      <c r="D76" s="4"/>
      <c r="E76" s="4"/>
      <c r="F76" s="4"/>
      <c r="G76" s="4"/>
      <c r="H76" s="4"/>
      <c r="I76" s="4"/>
      <c r="J76" s="4"/>
      <c r="K76" s="27" t="str">
        <f>IF(AND(K28="",K52=""),"",IF(K28="",0,K28)+IF(K52="",0,K52)+IF(K67="",0,K67)+K70+K73)</f>
        <v/>
      </c>
      <c r="L76" s="18" t="s">
        <v>8</v>
      </c>
    </row>
    <row r="78" spans="1:14" ht="13.05" customHeight="1">
      <c r="A78" s="12" t="s">
        <v>62</v>
      </c>
      <c r="B78" s="12"/>
      <c r="C78" s="12"/>
      <c r="D78" s="12"/>
      <c r="E78" s="12"/>
      <c r="F78" s="12"/>
      <c r="G78" s="12"/>
      <c r="H78" s="12"/>
      <c r="I78" s="12"/>
      <c r="J78" s="12"/>
      <c r="K78" s="12"/>
      <c r="L78" s="12"/>
    </row>
    <row r="79" spans="1:14" ht="13.05" customHeight="1">
      <c r="A79" s="4" t="s">
        <v>59</v>
      </c>
      <c r="B79" s="4"/>
      <c r="C79" s="4"/>
      <c r="D79" s="4"/>
      <c r="E79" s="4"/>
      <c r="F79" s="4"/>
      <c r="G79" s="4"/>
      <c r="H79" s="4"/>
      <c r="I79" s="4"/>
      <c r="J79" s="4"/>
      <c r="K79" s="27" t="str">
        <f>IF(AND(K28="",K52=""),"",SUM(K28,K52))</f>
        <v/>
      </c>
      <c r="L79" s="18" t="s">
        <v>8</v>
      </c>
      <c r="M79" s="1" t="s">
        <v>18</v>
      </c>
      <c r="N79" s="28"/>
    </row>
    <row r="80" spans="1:14" ht="13.05" customHeight="1">
      <c r="A80" s="4" t="s">
        <v>64</v>
      </c>
      <c r="B80" s="4"/>
      <c r="C80" s="4"/>
      <c r="D80" s="4"/>
      <c r="E80" s="4"/>
      <c r="F80" s="4"/>
      <c r="G80" s="4"/>
      <c r="H80" s="4"/>
      <c r="I80" s="4"/>
      <c r="J80" s="4"/>
      <c r="K80" s="27" t="str">
        <f>IF(K79="","",IF(IF(K67="",0,K67)&gt;K79,K79*2,K79+IF(K67="",0,K67)))</f>
        <v/>
      </c>
      <c r="L80" s="18" t="s">
        <v>8</v>
      </c>
      <c r="M80" s="1" t="s">
        <v>63</v>
      </c>
      <c r="N80" s="28"/>
    </row>
    <row r="81" spans="1:14" ht="13.05" customHeight="1">
      <c r="A81" s="4" t="str">
        <f>"省エネ化のための計画の策定及び省エネ改修工事に係る補助金額の算定（⑤+⑦×1/5）"</f>
        <v>省エネ化のための計画の策定及び省エネ改修工事に係る補助金額の算定（⑤+⑦×1/5）</v>
      </c>
      <c r="B81" s="4"/>
      <c r="C81" s="4"/>
      <c r="D81" s="4"/>
      <c r="E81" s="4"/>
      <c r="F81" s="4"/>
      <c r="G81" s="4"/>
      <c r="H81" s="4"/>
      <c r="I81" s="4"/>
      <c r="J81" s="4"/>
      <c r="K81" s="27" t="str">
        <f>IF(K80="","",(K73+K80)*1/5)</f>
        <v/>
      </c>
      <c r="L81" s="18" t="s">
        <v>8</v>
      </c>
      <c r="M81" s="1" t="s">
        <v>33</v>
      </c>
      <c r="N81" s="28"/>
    </row>
    <row r="82" spans="1:14" ht="13.05" customHeight="1">
      <c r="A82" s="8" t="s">
        <v>27</v>
      </c>
      <c r="B82" s="15"/>
      <c r="C82" s="15"/>
      <c r="D82" s="15"/>
      <c r="E82" s="15"/>
      <c r="F82" s="15"/>
      <c r="G82" s="15"/>
      <c r="H82" s="15"/>
      <c r="I82" s="15"/>
      <c r="J82" s="18"/>
      <c r="K82" s="27" t="str">
        <f>IF(K81="","",K70*1/3)</f>
        <v/>
      </c>
      <c r="L82" s="18" t="s">
        <v>8</v>
      </c>
      <c r="M82" s="1" t="s">
        <v>57</v>
      </c>
      <c r="N82" s="28"/>
    </row>
    <row r="83" spans="1:14" ht="13.05" customHeight="1">
      <c r="A83" s="8" t="s">
        <v>78</v>
      </c>
      <c r="B83" s="15"/>
      <c r="C83" s="15"/>
      <c r="D83" s="15"/>
      <c r="E83" s="15"/>
      <c r="F83" s="15"/>
      <c r="G83" s="15"/>
      <c r="H83" s="15"/>
      <c r="I83" s="15"/>
      <c r="J83" s="18"/>
      <c r="K83" s="29"/>
      <c r="L83" s="30"/>
      <c r="N83" s="28"/>
    </row>
    <row r="84" spans="1:14" ht="13.05" customHeight="1">
      <c r="A84" s="8" t="s">
        <v>79</v>
      </c>
      <c r="B84" s="15"/>
      <c r="C84" s="15"/>
      <c r="D84" s="15"/>
      <c r="E84" s="15"/>
      <c r="F84" s="15"/>
      <c r="G84" s="15"/>
      <c r="H84" s="15"/>
      <c r="I84" s="15"/>
      <c r="J84" s="18"/>
      <c r="K84" s="27"/>
      <c r="L84" s="31" t="s">
        <v>8</v>
      </c>
      <c r="M84" s="1" t="s">
        <v>35</v>
      </c>
      <c r="N84" s="28"/>
    </row>
    <row r="85" spans="1:14" ht="13.05" customHeight="1">
      <c r="A85" s="4" t="s">
        <v>80</v>
      </c>
      <c r="B85" s="4"/>
      <c r="C85" s="4"/>
      <c r="D85" s="4"/>
      <c r="E85" s="4"/>
      <c r="F85" s="4"/>
      <c r="G85" s="4"/>
      <c r="H85" s="4"/>
      <c r="I85" s="4"/>
      <c r="J85" s="4"/>
      <c r="K85" s="27" t="str">
        <f>IFERROR(IF(K83="○",IF(K81+K82&gt;1500000,1500000,ROUNDDOWN(K81+K82,-3)),IF(K81+K82&gt;1000000,1000000,ROUNDDOWN(K81+K82,-3))),"")</f>
        <v/>
      </c>
      <c r="L85" s="18" t="s">
        <v>8</v>
      </c>
      <c r="N85" s="28"/>
    </row>
    <row r="86" spans="1:14" ht="13.05" customHeight="1">
      <c r="A86" s="13"/>
      <c r="B86" s="13"/>
      <c r="C86" s="13"/>
      <c r="D86" s="13"/>
      <c r="E86" s="13"/>
      <c r="F86" s="13"/>
      <c r="G86" s="13"/>
      <c r="H86" s="13"/>
      <c r="I86" s="13"/>
      <c r="J86" s="13"/>
      <c r="K86" s="13"/>
      <c r="L86" s="13"/>
      <c r="M86" s="13"/>
    </row>
    <row r="90" spans="1:14" ht="13.05" customHeight="1">
      <c r="A90" s="12"/>
      <c r="B90" s="12"/>
      <c r="C90" s="12"/>
      <c r="D90" s="12"/>
      <c r="E90" s="12"/>
      <c r="G90" s="22"/>
      <c r="H90" s="22"/>
      <c r="I90" s="22"/>
      <c r="J90" s="22"/>
      <c r="K90" s="22"/>
    </row>
    <row r="93" spans="1:14" ht="13.05" customHeight="1">
      <c r="A93" s="12"/>
      <c r="B93" s="12"/>
      <c r="C93" s="12"/>
      <c r="D93" s="12"/>
      <c r="E93" s="12"/>
      <c r="G93" s="22"/>
      <c r="H93" s="22"/>
      <c r="I93" s="22"/>
      <c r="J93" s="22"/>
      <c r="K93" s="22"/>
    </row>
    <row r="97" spans="11:11" ht="13.05" customHeight="1">
      <c r="K97" s="13"/>
    </row>
    <row r="98" spans="11:11" ht="13.05" customHeight="1">
      <c r="K98" s="13"/>
    </row>
    <row r="102" spans="11:11" ht="13.05" customHeight="1">
      <c r="K102" s="13"/>
    </row>
    <row r="103" spans="11:11" ht="13.05" customHeight="1">
      <c r="K103" s="13"/>
    </row>
    <row r="104" spans="11:11" ht="13.05" customHeight="1">
      <c r="K104" s="13"/>
    </row>
    <row r="105" spans="11:11" ht="13.05" customHeight="1">
      <c r="K105" s="13"/>
    </row>
    <row r="106" spans="11:11" ht="13.05" customHeight="1">
      <c r="K106" s="13"/>
    </row>
    <row r="107" spans="11:11" ht="13.05" customHeight="1">
      <c r="K107" s="13"/>
    </row>
    <row r="108" spans="11:11" ht="13.05" customHeight="1">
      <c r="K108" s="13"/>
    </row>
    <row r="109" spans="11:11" ht="13.05" customHeight="1">
      <c r="K109" s="13"/>
    </row>
    <row r="110" spans="11:11" ht="13.05" customHeight="1">
      <c r="K110" s="13"/>
    </row>
    <row r="111" spans="11:11" ht="13.05" customHeight="1">
      <c r="K111" s="13"/>
    </row>
    <row r="112" spans="11:11" ht="13.05" customHeight="1">
      <c r="K112" s="13"/>
    </row>
    <row r="113" spans="2:11" ht="13.05" customHeight="1">
      <c r="B113" s="12"/>
      <c r="C113" s="12"/>
      <c r="D113" s="12"/>
      <c r="E113" s="12"/>
      <c r="G113" s="22"/>
      <c r="H113" s="22"/>
      <c r="I113" s="22"/>
      <c r="J113" s="22"/>
      <c r="K113" s="22"/>
    </row>
    <row r="117" spans="2:11" ht="13.05" customHeight="1">
      <c r="B117" s="14"/>
      <c r="C117" s="14"/>
      <c r="D117" s="14"/>
      <c r="E117" s="14"/>
      <c r="F117" s="14"/>
      <c r="G117" s="14"/>
      <c r="H117" s="14"/>
      <c r="K117" s="13"/>
    </row>
    <row r="118" spans="2:11" ht="13.05" customHeight="1">
      <c r="B118" s="14"/>
      <c r="C118" s="14"/>
      <c r="D118" s="14"/>
      <c r="E118" s="14"/>
      <c r="F118" s="14"/>
      <c r="G118" s="14"/>
      <c r="H118" s="14"/>
      <c r="K118" s="13"/>
    </row>
    <row r="119" spans="2:11" ht="13.05" customHeight="1">
      <c r="K119" s="13"/>
    </row>
    <row r="120" spans="2:11" ht="13.05" customHeight="1">
      <c r="K120" s="13"/>
    </row>
    <row r="129" spans="1:13" ht="13.05" customHeight="1">
      <c r="A129" s="12"/>
      <c r="B129" s="12"/>
      <c r="C129" s="12"/>
      <c r="D129" s="12"/>
      <c r="E129" s="12"/>
      <c r="G129" s="22"/>
      <c r="H129" s="22"/>
      <c r="I129" s="22"/>
      <c r="J129" s="22"/>
      <c r="K129" s="22"/>
    </row>
    <row r="133" spans="1:13" ht="13.05" customHeight="1">
      <c r="A133" s="14"/>
      <c r="B133" s="14"/>
      <c r="C133" s="14"/>
      <c r="D133" s="14"/>
      <c r="E133" s="14"/>
      <c r="F133" s="14"/>
      <c r="G133" s="14"/>
      <c r="H133" s="14"/>
      <c r="I133" s="14"/>
      <c r="J133" s="14"/>
      <c r="K133" s="14"/>
      <c r="L133" s="14"/>
      <c r="M133" s="14"/>
    </row>
  </sheetData>
  <mergeCells count="60">
    <mergeCell ref="A1:L1"/>
    <mergeCell ref="A2:L2"/>
    <mergeCell ref="A4:J4"/>
    <mergeCell ref="A6:L6"/>
    <mergeCell ref="C7:D7"/>
    <mergeCell ref="E7:J7"/>
    <mergeCell ref="K7:L7"/>
    <mergeCell ref="A27:J27"/>
    <mergeCell ref="A28:J28"/>
    <mergeCell ref="A30:L30"/>
    <mergeCell ref="C31:D31"/>
    <mergeCell ref="E31:J31"/>
    <mergeCell ref="K31:L31"/>
    <mergeCell ref="A51:J51"/>
    <mergeCell ref="A52:J52"/>
    <mergeCell ref="A54:L54"/>
    <mergeCell ref="A55:B55"/>
    <mergeCell ref="C55:D55"/>
    <mergeCell ref="E55:J55"/>
    <mergeCell ref="K55:L55"/>
    <mergeCell ref="A56:B56"/>
    <mergeCell ref="A59:B59"/>
    <mergeCell ref="A60:B60"/>
    <mergeCell ref="A61:B61"/>
    <mergeCell ref="A62:B62"/>
    <mergeCell ref="A63:B63"/>
    <mergeCell ref="A64:B64"/>
    <mergeCell ref="A65:B65"/>
    <mergeCell ref="A66:J66"/>
    <mergeCell ref="A67:J67"/>
    <mergeCell ref="A69:L69"/>
    <mergeCell ref="A70:J70"/>
    <mergeCell ref="A72:L72"/>
    <mergeCell ref="A73:J73"/>
    <mergeCell ref="A75:L75"/>
    <mergeCell ref="A76:J76"/>
    <mergeCell ref="A78:L78"/>
    <mergeCell ref="A79:J79"/>
    <mergeCell ref="A80:J80"/>
    <mergeCell ref="A81:J81"/>
    <mergeCell ref="A82:J82"/>
    <mergeCell ref="A83:J83"/>
    <mergeCell ref="K83:L83"/>
    <mergeCell ref="A84:J84"/>
    <mergeCell ref="A85:J85"/>
    <mergeCell ref="A8:A10"/>
    <mergeCell ref="A11:A13"/>
    <mergeCell ref="A14:A16"/>
    <mergeCell ref="A17:A20"/>
    <mergeCell ref="A21:A22"/>
    <mergeCell ref="A23:A24"/>
    <mergeCell ref="A25:A26"/>
    <mergeCell ref="A32:A34"/>
    <mergeCell ref="A35:A37"/>
    <mergeCell ref="A38:A40"/>
    <mergeCell ref="A41:A44"/>
    <mergeCell ref="A45:A46"/>
    <mergeCell ref="A47:A48"/>
    <mergeCell ref="A49:A50"/>
    <mergeCell ref="A57:A58"/>
  </mergeCells>
  <phoneticPr fontId="2"/>
  <dataValidations count="3">
    <dataValidation type="list" allowBlank="1" showDropDown="0" showInputMessage="1" showErrorMessage="1" sqref="K83:L83">
      <formula1>"○"</formula1>
    </dataValidation>
    <dataValidation type="list" allowBlank="1" showDropDown="0" showInputMessage="1" showErrorMessage="1" sqref="K102:K112 K97:K98 K117 K119:K120">
      <formula1>"□,☑"</formula1>
    </dataValidation>
    <dataValidation type="list" allowBlank="1" showDropDown="0" showInputMessage="1" showErrorMessage="1" sqref="K84">
      <formula1>"1000000,1500000"</formula1>
    </dataValidation>
  </dataValidations>
  <printOptions horizontalCentered="1"/>
  <pageMargins left="0.78740157480314965" right="0.78740157480314965" top="0.59055118110236227" bottom="0.59055118110236227" header="0" footer="0"/>
  <pageSetup paperSize="9" fitToWidth="1" fitToHeight="2" orientation="portrait" usePrinterDefaults="1" r:id="rId1"/>
  <rowBreaks count="1" manualBreakCount="1">
    <brk id="53" max="1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交付申請額計算表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公民連携課LG系ユーザ01</cp:lastModifiedBy>
  <dcterms:created xsi:type="dcterms:W3CDTF">2025-06-09T06:14:14Z</dcterms:created>
  <dcterms:modified xsi:type="dcterms:W3CDTF">2025-06-23T05:34:55Z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2025-06-23T05:34:55Z</vt:filetime>
  </property>
</Properties>
</file>